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_{1C415500-47E5-4178-B11F-F543E050CC04}" xr6:coauthVersionLast="47" xr6:coauthVersionMax="47" xr10:uidLastSave="{00000000-0000-0000-0000-000000000000}"/>
  <bookViews>
    <workbookView xWindow="24" yWindow="0" windowWidth="10428" windowHeight="12360" xr2:uid="{00000000-000D-0000-FFFF-FFFF00000000}"/>
  </bookViews>
  <sheets>
    <sheet name="Bảng nhập liệu học phí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8" i="2" l="1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L46" i="2"/>
  <c r="L43" i="2"/>
  <c r="L38" i="2"/>
  <c r="L37" i="2"/>
  <c r="L36" i="2"/>
  <c r="L35" i="2"/>
  <c r="L34" i="2"/>
  <c r="L32" i="2"/>
  <c r="L31" i="2"/>
  <c r="L30" i="2"/>
  <c r="L29" i="2"/>
  <c r="L28" i="2"/>
  <c r="L27" i="2"/>
  <c r="AE27" i="2" s="1"/>
  <c r="AE11" i="2"/>
  <c r="L26" i="2"/>
  <c r="AE26" i="2" s="1"/>
  <c r="L25" i="2"/>
  <c r="AE25" i="2" s="1"/>
  <c r="L24" i="2"/>
  <c r="AE24" i="2" s="1"/>
  <c r="L23" i="2"/>
  <c r="AE23" i="2" s="1"/>
  <c r="L22" i="2"/>
  <c r="AE22" i="2" s="1"/>
  <c r="L21" i="2"/>
  <c r="AE21" i="2" s="1"/>
  <c r="L20" i="2"/>
  <c r="AE20" i="2" s="1"/>
  <c r="L19" i="2"/>
  <c r="L18" i="2"/>
  <c r="AE18" i="2" s="1"/>
  <c r="AE6" i="2"/>
  <c r="AE7" i="2"/>
  <c r="AE8" i="2"/>
  <c r="AE9" i="2"/>
  <c r="AE10" i="2"/>
  <c r="AE12" i="2"/>
  <c r="AE13" i="2"/>
  <c r="AE14" i="2"/>
  <c r="AE15" i="2"/>
  <c r="AE16" i="2"/>
  <c r="AE17" i="2"/>
  <c r="AE19" i="2" l="1"/>
</calcChain>
</file>

<file path=xl/sharedStrings.xml><?xml version="1.0" encoding="utf-8"?>
<sst xmlns="http://schemas.openxmlformats.org/spreadsheetml/2006/main" count="279" uniqueCount="121">
  <si>
    <r>
      <t>Lớp</t>
    </r>
    <r>
      <rPr>
        <sz val="12"/>
        <color rgb="FFFF0000"/>
        <rFont val="Calibri"/>
        <family val="2"/>
      </rPr>
      <t xml:space="preserve"> (*)</t>
    </r>
  </si>
  <si>
    <r>
      <t>Cơ sở</t>
    </r>
    <r>
      <rPr>
        <sz val="12"/>
        <color rgb="FFFF0000"/>
        <rFont val="Calibri"/>
        <family val="2"/>
      </rPr>
      <t xml:space="preserve"> (*)</t>
    </r>
  </si>
  <si>
    <t>BẢNG NHẬP LIỆU HỌC PHÍ</t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</si>
  <si>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</si>
  <si>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</si>
  <si>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</si>
  <si>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</si>
  <si>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</si>
  <si>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</si>
  <si>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</si>
  <si>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</si>
  <si>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</si>
  <si>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</si>
  <si>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</si>
  <si>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</si>
  <si>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</si>
  <si>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</si>
  <si>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</si>
  <si>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</si>
  <si>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Tiền thiếu tháng trước</t>
  </si>
  <si>
    <t>Học phẩm</t>
  </si>
  <si>
    <t>Hoạt động trải nghiệm</t>
  </si>
  <si>
    <t>Lớp chữ</t>
  </si>
  <si>
    <t>Tiền ăn (26 buổi)</t>
  </si>
  <si>
    <t>Kids Online</t>
  </si>
  <si>
    <t>Đồng phục</t>
  </si>
  <si>
    <t>Lớp nhảy</t>
  </si>
  <si>
    <t>Tiền CSVC 2024</t>
  </si>
  <si>
    <t>Tiền ăn sáng còn thừa</t>
  </si>
  <si>
    <t>Tiền ăn còn thừa</t>
  </si>
  <si>
    <t>Tiền thừa</t>
  </si>
  <si>
    <t>Hoàn phí</t>
  </si>
  <si>
    <t>Hoàn KidsOnline</t>
  </si>
  <si>
    <t>TRƯỜNG MN QUỐC TẾ HTN- SÔNG CÔNG</t>
  </si>
  <si>
    <t>The Summer (MG)</t>
  </si>
  <si>
    <t>Trịnh Quang Khôi</t>
  </si>
  <si>
    <t>HS3059</t>
  </si>
  <si>
    <t>Phạm Minh Nga</t>
  </si>
  <si>
    <t>HS3060</t>
  </si>
  <si>
    <t>Nguyễn Minh Phương</t>
  </si>
  <si>
    <t>HS3062</t>
  </si>
  <si>
    <t>Mai Thảo Nhi</t>
  </si>
  <si>
    <t>HS3063</t>
  </si>
  <si>
    <t>Nguyễn Đăng Khoa</t>
  </si>
  <si>
    <t>HS3064</t>
  </si>
  <si>
    <t>Hoàng Tuệ An gv</t>
  </si>
  <si>
    <t>HS3066</t>
  </si>
  <si>
    <t>Nguyễn Như Bảo Trâm</t>
  </si>
  <si>
    <t>HS3067</t>
  </si>
  <si>
    <t>Vũ Hoàng Dương (Dom)</t>
  </si>
  <si>
    <t>HS3068</t>
  </si>
  <si>
    <t>Đỗ Gia Hân</t>
  </si>
  <si>
    <t>HS3069</t>
  </si>
  <si>
    <t>Dương Tấn Phát (Bí)</t>
  </si>
  <si>
    <t>HS3070</t>
  </si>
  <si>
    <t>Dương Lan Chi</t>
  </si>
  <si>
    <t>HS3071</t>
  </si>
  <si>
    <t>Trần Bảo Ngọc</t>
  </si>
  <si>
    <t>HS3074</t>
  </si>
  <si>
    <t>Đặng Bảo Nam</t>
  </si>
  <si>
    <t>HS3075</t>
  </si>
  <si>
    <t>Đinh Quốc Khánh</t>
  </si>
  <si>
    <t>HS3079</t>
  </si>
  <si>
    <t>Nguyễn Huyền Anh</t>
  </si>
  <si>
    <t>HS3080</t>
  </si>
  <si>
    <t xml:space="preserve">Nguyễn Minh Khang </t>
  </si>
  <si>
    <t>HS2994</t>
  </si>
  <si>
    <t>The Sun (3-6)</t>
  </si>
  <si>
    <t>Đỗ Trà My</t>
  </si>
  <si>
    <t>HS2977</t>
  </si>
  <si>
    <t>Hoàng Phúc An</t>
  </si>
  <si>
    <t>HS2980</t>
  </si>
  <si>
    <t>Lê Minh Nhật</t>
  </si>
  <si>
    <t>HS2981</t>
  </si>
  <si>
    <t>Nguyễn Trường Phúc</t>
  </si>
  <si>
    <t>HS2982</t>
  </si>
  <si>
    <t>Lý Diệu Anh</t>
  </si>
  <si>
    <t>HS2984</t>
  </si>
  <si>
    <t>Lưu Hà Linh</t>
  </si>
  <si>
    <t>HS2985</t>
  </si>
  <si>
    <t>Vũ Dương Cầm</t>
  </si>
  <si>
    <t>HS2986</t>
  </si>
  <si>
    <t>Dương Minh Khôi</t>
  </si>
  <si>
    <t>HS2988</t>
  </si>
  <si>
    <t>Tạ Minh Anh</t>
  </si>
  <si>
    <t>HS2989</t>
  </si>
  <si>
    <t>Nguyễn Thảo Nhi</t>
  </si>
  <si>
    <t>HS2995</t>
  </si>
  <si>
    <t>Nguyễn Hà Kim Ngân</t>
  </si>
  <si>
    <t>HS2997</t>
  </si>
  <si>
    <t>Nguyễn Hồng Hải</t>
  </si>
  <si>
    <t>HS2998</t>
  </si>
  <si>
    <t>Vũ Nguyễn Tuấn Kiệt gv</t>
  </si>
  <si>
    <t>HS2999</t>
  </si>
  <si>
    <t>Hà Trần Gia Hân</t>
  </si>
  <si>
    <t>HS5643</t>
  </si>
  <si>
    <t>Nguyễn Đức Huy</t>
  </si>
  <si>
    <t>HS3001</t>
  </si>
  <si>
    <t xml:space="preserve">Phạm Gia Bảo </t>
  </si>
  <si>
    <t>12-2024</t>
  </si>
  <si>
    <t>10-12-2024</t>
  </si>
  <si>
    <t>12-2025</t>
  </si>
  <si>
    <t>Vũ Hoàng Dương Gấu Hiển</t>
  </si>
  <si>
    <t>HS26453</t>
  </si>
  <si>
    <t xml:space="preserve">La Trung Kiên </t>
  </si>
  <si>
    <t>HS3626</t>
  </si>
  <si>
    <t>Nguyễn Duy Nam 1</t>
  </si>
  <si>
    <t>Trần An Nhiên 1</t>
  </si>
  <si>
    <t>Nguyễn Minh Quang</t>
  </si>
  <si>
    <t>HS7946</t>
  </si>
  <si>
    <t>HS7818</t>
  </si>
  <si>
    <t>HS3077</t>
  </si>
  <si>
    <t>HS3004</t>
  </si>
  <si>
    <t>Đỗ Lữ Nhật Vy</t>
  </si>
  <si>
    <t>Dương Minh Phúc 1</t>
  </si>
  <si>
    <t>Bùi Thanh Nga 2</t>
  </si>
  <si>
    <t>Lê Nguyễn Thành Công</t>
  </si>
  <si>
    <t>HS26454</t>
  </si>
  <si>
    <t>HS7935</t>
  </si>
  <si>
    <t>HS26456</t>
  </si>
  <si>
    <t>HS7928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</si>
</sst>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70" formatCode="_-* #,##0_-;\-* #,##0_-;_-* &quot;-&quot;??_-;_-@_-"/>
  </numFmts>
  <fonts count="21" x14ac:knownFonts="1">
    <font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"/>
      <family val="2"/>
    </font>
    <font>
      <u/>
      <sz val="10"/>
      <color theme="10"/>
      <name val="Calibri"/>
      <family val="2"/>
      <scheme val="minor"/>
    </font>
    <font>
      <b/>
      <sz val="18"/>
      <name val="Times New Roman"/>
      <family val="1"/>
    </font>
    <font>
      <b/>
      <sz val="18"/>
      <color theme="1"/>
      <name val="Times New Roman"/>
      <family val="1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rgb="FFFF0000"/>
      <name val="Times New Roman"/>
      <family val="1"/>
    </font>
    <font>
      <sz val="18"/>
      <color theme="1"/>
      <name val="Times New Roman"/>
      <family val="1"/>
    </font>
    <font>
      <sz val="18"/>
      <name val="Times New Roman"/>
      <family val="1"/>
    </font>
    <font>
      <b/>
      <sz val="18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 applyNumberFormat="0" applyFont="0" applyFill="0" applyBorder="0" applyProtection="0"/>
    <xf numFmtId="0" fontId="12" fillId="0" borderId="0" applyNumberFormat="0" applyFill="0" applyBorder="0" applyAlignment="0" applyProtection="0"/>
    <xf numFmtId="43" fontId="16" fillId="0" borderId="0" applyFont="0" applyFill="0" applyBorder="0" applyAlignment="0" applyProtection="0"/>
  </cellStyleXfs>
  <cellXfs count="43">
    <xf numFmtId="0" fontId="0" fillId="0" borderId="0" xfId="0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3" fontId="4" fillId="2" borderId="5" xfId="0" applyNumberFormat="1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164" fontId="6" fillId="0" borderId="7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49" fontId="3" fillId="0" borderId="10" xfId="0" applyNumberFormat="1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3" fontId="8" fillId="0" borderId="11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49" fontId="3" fillId="4" borderId="10" xfId="0" applyNumberFormat="1" applyFont="1" applyFill="1" applyBorder="1" applyAlignment="1">
      <alignment vertical="center" wrapText="1"/>
    </xf>
    <xf numFmtId="49" fontId="3" fillId="4" borderId="3" xfId="0" applyNumberFormat="1" applyFont="1" applyFill="1" applyBorder="1" applyAlignment="1">
      <alignment vertical="center" wrapText="1"/>
    </xf>
    <xf numFmtId="3" fontId="10" fillId="4" borderId="4" xfId="0" applyNumberFormat="1" applyFont="1" applyFill="1" applyBorder="1"/>
    <xf numFmtId="0" fontId="7" fillId="0" borderId="8" xfId="0" applyFont="1" applyBorder="1" applyAlignment="1">
      <alignment horizontal="center" vertical="center" wrapText="1"/>
    </xf>
    <xf numFmtId="3" fontId="17" fillId="0" borderId="12" xfId="0" applyNumberFormat="1" applyFont="1" applyBorder="1" applyAlignment="1">
      <alignment horizontal="right" vertical="center"/>
    </xf>
    <xf numFmtId="3" fontId="17" fillId="5" borderId="12" xfId="0" applyNumberFormat="1" applyFont="1" applyFill="1" applyBorder="1" applyAlignment="1">
      <alignment horizontal="right" vertical="center"/>
    </xf>
    <xf numFmtId="3" fontId="18" fillId="5" borderId="12" xfId="0" applyNumberFormat="1" applyFont="1" applyFill="1" applyBorder="1" applyAlignment="1">
      <alignment horizontal="right" vertical="center"/>
    </xf>
    <xf numFmtId="3" fontId="19" fillId="5" borderId="12" xfId="0" applyNumberFormat="1" applyFont="1" applyFill="1" applyBorder="1" applyAlignment="1">
      <alignment horizontal="right" vertical="center"/>
    </xf>
    <xf numFmtId="0" fontId="19" fillId="5" borderId="12" xfId="0" applyFont="1" applyFill="1" applyBorder="1" applyAlignment="1">
      <alignment vertical="center"/>
    </xf>
    <xf numFmtId="0" fontId="12" fillId="0" borderId="0" xfId="1" applyAlignment="1">
      <alignment vertical="center"/>
    </xf>
    <xf numFmtId="3" fontId="0" fillId="0" borderId="0" xfId="0" applyNumberFormat="1" applyAlignment="1">
      <alignment vertical="center"/>
    </xf>
    <xf numFmtId="0" fontId="19" fillId="0" borderId="12" xfId="0" applyFont="1" applyBorder="1" applyAlignment="1">
      <alignment vertical="center"/>
    </xf>
    <xf numFmtId="3" fontId="19" fillId="0" borderId="12" xfId="0" applyNumberFormat="1" applyFont="1" applyBorder="1" applyAlignment="1">
      <alignment horizontal="right" vertical="center"/>
    </xf>
    <xf numFmtId="3" fontId="19" fillId="4" borderId="12" xfId="0" applyNumberFormat="1" applyFont="1" applyFill="1" applyBorder="1" applyAlignment="1">
      <alignment horizontal="right" vertical="center"/>
    </xf>
    <xf numFmtId="0" fontId="18" fillId="5" borderId="13" xfId="0" applyFont="1" applyFill="1" applyBorder="1" applyAlignment="1">
      <alignment vertical="center"/>
    </xf>
    <xf numFmtId="3" fontId="20" fillId="0" borderId="12" xfId="0" applyNumberFormat="1" applyFont="1" applyBorder="1" applyAlignment="1">
      <alignment horizontal="right" vertical="center"/>
    </xf>
    <xf numFmtId="3" fontId="18" fillId="0" borderId="12" xfId="0" applyNumberFormat="1" applyFont="1" applyBorder="1" applyAlignment="1">
      <alignment horizontal="right" vertical="center"/>
    </xf>
    <xf numFmtId="3" fontId="17" fillId="4" borderId="12" xfId="0" applyNumberFormat="1" applyFont="1" applyFill="1" applyBorder="1" applyAlignment="1">
      <alignment horizontal="right" vertical="center"/>
    </xf>
    <xf numFmtId="3" fontId="18" fillId="6" borderId="12" xfId="0" applyNumberFormat="1" applyFont="1" applyFill="1" applyBorder="1" applyAlignment="1">
      <alignment horizontal="right" vertical="center"/>
    </xf>
    <xf numFmtId="3" fontId="13" fillId="5" borderId="12" xfId="0" applyNumberFormat="1" applyFont="1" applyFill="1" applyBorder="1" applyAlignment="1">
      <alignment horizontal="right" vertical="center"/>
    </xf>
    <xf numFmtId="3" fontId="14" fillId="5" borderId="12" xfId="0" applyNumberFormat="1" applyFont="1" applyFill="1" applyBorder="1" applyAlignment="1">
      <alignment horizontal="right" vertical="center"/>
    </xf>
    <xf numFmtId="170" fontId="14" fillId="5" borderId="12" xfId="2" applyNumberFormat="1" applyFont="1" applyFill="1" applyBorder="1" applyAlignment="1">
      <alignment horizontal="center" vertical="center"/>
    </xf>
    <xf numFmtId="3" fontId="20" fillId="5" borderId="12" xfId="0" applyNumberFormat="1" applyFont="1" applyFill="1" applyBorder="1" applyAlignment="1">
      <alignment horizontal="right" vertical="center"/>
    </xf>
    <xf numFmtId="0" fontId="5" fillId="3" borderId="11" xfId="0" applyFont="1" applyFill="1" applyBorder="1" applyAlignment="1">
      <alignment vertical="center" wrapText="1"/>
    </xf>
    <xf numFmtId="3" fontId="4" fillId="2" borderId="11" xfId="0" applyNumberFormat="1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3" fontId="18" fillId="4" borderId="12" xfId="2" applyNumberFormat="1" applyFont="1" applyFill="1" applyBorder="1" applyAlignment="1">
      <alignment vertical="center"/>
    </xf>
    <xf numFmtId="3" fontId="19" fillId="6" borderId="14" xfId="0" applyNumberFormat="1" applyFont="1" applyFill="1" applyBorder="1" applyAlignment="1">
      <alignment horizontal="right" vertical="center"/>
    </xf>
    <xf numFmtId="3" fontId="19" fillId="5" borderId="14" xfId="0" applyNumberFormat="1" applyFont="1" applyFill="1" applyBorder="1" applyAlignment="1">
      <alignment horizontal="right" vertic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ocphi.tingee.vn/student/list" TargetMode="External"/><Relationship Id="rId3" Type="http://schemas.openxmlformats.org/officeDocument/2006/relationships/hyperlink" Target="https://hocphi.tingee.vn/student/list" TargetMode="External"/><Relationship Id="rId7" Type="http://schemas.openxmlformats.org/officeDocument/2006/relationships/hyperlink" Target="https://hocphi.tingee.vn/student/list" TargetMode="External"/><Relationship Id="rId2" Type="http://schemas.openxmlformats.org/officeDocument/2006/relationships/hyperlink" Target="https://hocphi.tingee.vn/student/list" TargetMode="External"/><Relationship Id="rId1" Type="http://schemas.openxmlformats.org/officeDocument/2006/relationships/hyperlink" Target="https://hocphi.tingee.vn/student/list" TargetMode="External"/><Relationship Id="rId6" Type="http://schemas.openxmlformats.org/officeDocument/2006/relationships/hyperlink" Target="https://hocphi.tingee.vn/student/list" TargetMode="External"/><Relationship Id="rId5" Type="http://schemas.openxmlformats.org/officeDocument/2006/relationships/hyperlink" Target="https://hocphi.tingee.vn/student/list" TargetMode="External"/><Relationship Id="rId10" Type="http://schemas.openxmlformats.org/officeDocument/2006/relationships/hyperlink" Target="https://hocphi.tingee.vn/student/list" TargetMode="External"/><Relationship Id="rId4" Type="http://schemas.openxmlformats.org/officeDocument/2006/relationships/hyperlink" Target="https://hocphi.tingee.vn/student/list" TargetMode="External"/><Relationship Id="rId9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F47"/>
  <sheetViews>
    <sheetView showGridLines="0" tabSelected="1" zoomScale="63" zoomScaleNormal="63" workbookViewId="0">
      <pane xSplit="4" ySplit="5" topLeftCell="H36" activePane="bottomRight" state="frozen"/>
      <selection pane="topRight" activeCell="E1" sqref="E1"/>
      <selection pane="bottomLeft" activeCell="A8" sqref="A8"/>
      <selection pane="bottomRight" activeCell="I26" sqref="I26:I28"/>
    </sheetView>
  </sheetViews>
  <sheetFormatPr defaultColWidth="14" defaultRowHeight="13.8" x14ac:dyDescent="0.3"/>
  <cols>
    <col min="1" max="2" width="21" customWidth="1"/>
    <col min="3" max="3" width="25.77734375" customWidth="1"/>
    <col min="4" max="21" width="21" customWidth="1"/>
    <col min="22" max="31" width="12" customWidth="1"/>
  </cols>
  <sheetData>
    <row r="1" spans="1:32" ht="64.05" customHeight="1" x14ac:dyDescent="0.3">
      <c r="A1" s="17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>
        <v>0</v>
      </c>
    </row>
    <row r="2" spans="1:32" ht="94.95" customHeight="1" x14ac:dyDescent="0.3">
      <c r="A2" s="17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>
        <v>0</v>
      </c>
    </row>
    <row r="3" spans="1:32" ht="16.95" customHeight="1" x14ac:dyDescent="0.3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</row>
    <row r="4" spans="1:32" ht="48" customHeight="1" x14ac:dyDescent="0.3">
      <c r="A4" s="17" t="s">
        <v>1</v>
      </c>
      <c r="B4" s="17" t="s">
        <v>0</v>
      </c>
      <c r="C4" s="17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17" t="s">
        <v>9</v>
      </c>
      <c r="J4" s="17" t="s">
        <v>10</v>
      </c>
      <c r="K4" s="17" t="s">
        <v>11</v>
      </c>
      <c r="L4" s="17" t="s">
        <v>12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 t="s">
        <v>13</v>
      </c>
      <c r="AA4" s="17"/>
      <c r="AB4" s="17"/>
      <c r="AC4" s="17"/>
      <c r="AD4" s="17"/>
      <c r="AE4">
        <v>0</v>
      </c>
    </row>
    <row r="5" spans="1:32" ht="48" customHeight="1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6" t="s">
        <v>14</v>
      </c>
      <c r="M5" s="6" t="s">
        <v>15</v>
      </c>
      <c r="N5" s="6" t="s">
        <v>16</v>
      </c>
      <c r="O5" s="6" t="s">
        <v>17</v>
      </c>
      <c r="P5" s="6" t="s">
        <v>18</v>
      </c>
      <c r="Q5" s="6" t="s">
        <v>19</v>
      </c>
      <c r="R5" s="6" t="s">
        <v>20</v>
      </c>
      <c r="S5" s="6" t="s">
        <v>21</v>
      </c>
      <c r="T5" s="6" t="s">
        <v>22</v>
      </c>
      <c r="U5" s="6" t="s">
        <v>23</v>
      </c>
      <c r="V5" s="6" t="s">
        <v>24</v>
      </c>
      <c r="W5" s="6" t="s">
        <v>25</v>
      </c>
      <c r="X5" s="6" t="s">
        <v>26</v>
      </c>
      <c r="Y5" s="6" t="s">
        <v>27</v>
      </c>
      <c r="Z5" s="6" t="s">
        <v>28</v>
      </c>
      <c r="AA5" s="6" t="s">
        <v>29</v>
      </c>
      <c r="AB5" s="6" t="s">
        <v>30</v>
      </c>
      <c r="AC5" s="6" t="s">
        <v>31</v>
      </c>
      <c r="AD5" s="6" t="s">
        <v>32</v>
      </c>
      <c r="AE5">
        <v>0</v>
      </c>
    </row>
    <row r="6" spans="1:32" ht="31.95" customHeight="1" x14ac:dyDescent="0.3">
      <c r="A6" s="4" t="s">
        <v>33</v>
      </c>
      <c r="B6" s="4" t="s">
        <v>34</v>
      </c>
      <c r="C6" s="4" t="s">
        <v>35</v>
      </c>
      <c r="D6" s="4" t="s">
        <v>36</v>
      </c>
      <c r="E6" s="4">
        <v>0</v>
      </c>
      <c r="F6" s="4">
        <v>0</v>
      </c>
      <c r="G6" s="3">
        <v>0</v>
      </c>
      <c r="H6" s="9" t="s">
        <v>99</v>
      </c>
      <c r="I6" s="15" t="s">
        <v>100</v>
      </c>
      <c r="J6" s="3">
        <v>0</v>
      </c>
      <c r="K6" s="3">
        <v>0</v>
      </c>
      <c r="L6" s="18">
        <v>2000000</v>
      </c>
      <c r="M6" s="26">
        <v>70000</v>
      </c>
      <c r="N6" s="3"/>
      <c r="O6" s="3"/>
      <c r="P6" s="3"/>
      <c r="Q6" s="33"/>
      <c r="R6" s="3"/>
      <c r="S6" s="3"/>
      <c r="T6" s="3"/>
      <c r="U6" s="26">
        <v>780000</v>
      </c>
      <c r="V6" s="3"/>
      <c r="W6" s="3"/>
      <c r="X6" s="3"/>
      <c r="Y6" s="7"/>
      <c r="Z6" s="3">
        <v>0</v>
      </c>
      <c r="AA6" s="3"/>
      <c r="AB6" s="3">
        <v>120000</v>
      </c>
      <c r="AC6" s="3"/>
      <c r="AD6" s="3"/>
      <c r="AE6" s="16">
        <f t="shared" ref="AE6:AE46" si="0">SUM(L6:Y6)-(Z6+AA6+AB6+AC6+AD6)</f>
        <v>2730000</v>
      </c>
      <c r="AF6" s="24"/>
    </row>
    <row r="7" spans="1:32" ht="31.95" customHeight="1" x14ac:dyDescent="0.3">
      <c r="A7" s="2" t="s">
        <v>33</v>
      </c>
      <c r="B7" s="2" t="s">
        <v>34</v>
      </c>
      <c r="C7" s="2" t="s">
        <v>37</v>
      </c>
      <c r="D7" s="2" t="s">
        <v>38</v>
      </c>
      <c r="E7" s="2">
        <v>0</v>
      </c>
      <c r="F7" s="2">
        <v>0</v>
      </c>
      <c r="G7" s="1">
        <v>0</v>
      </c>
      <c r="H7" s="14" t="s">
        <v>99</v>
      </c>
      <c r="I7" s="15" t="s">
        <v>100</v>
      </c>
      <c r="J7" s="1">
        <v>0</v>
      </c>
      <c r="K7" s="1">
        <v>0</v>
      </c>
      <c r="L7" s="18">
        <v>2000000</v>
      </c>
      <c r="M7" s="26">
        <v>70000</v>
      </c>
      <c r="N7" s="1">
        <v>260000</v>
      </c>
      <c r="O7" s="1"/>
      <c r="P7" s="1"/>
      <c r="Q7" s="33"/>
      <c r="R7" s="1"/>
      <c r="S7" s="1"/>
      <c r="T7" s="1"/>
      <c r="U7" s="26">
        <v>780000</v>
      </c>
      <c r="V7" s="1"/>
      <c r="W7" s="1"/>
      <c r="X7" s="1">
        <v>200000</v>
      </c>
      <c r="Y7" s="7"/>
      <c r="Z7" s="1">
        <v>20000</v>
      </c>
      <c r="AA7" s="1"/>
      <c r="AB7" s="1">
        <v>60000</v>
      </c>
      <c r="AC7" s="1"/>
      <c r="AD7" s="1"/>
      <c r="AE7" s="16">
        <f t="shared" si="0"/>
        <v>3230000</v>
      </c>
    </row>
    <row r="8" spans="1:32" ht="31.95" customHeight="1" x14ac:dyDescent="0.3">
      <c r="A8" s="2" t="s">
        <v>33</v>
      </c>
      <c r="B8" s="2" t="s">
        <v>34</v>
      </c>
      <c r="C8" s="25" t="s">
        <v>102</v>
      </c>
      <c r="D8" s="23" t="s">
        <v>103</v>
      </c>
      <c r="E8" s="2">
        <v>0</v>
      </c>
      <c r="F8" s="2">
        <v>0</v>
      </c>
      <c r="G8" s="1">
        <v>0</v>
      </c>
      <c r="H8" s="9" t="s">
        <v>99</v>
      </c>
      <c r="I8" s="15" t="s">
        <v>100</v>
      </c>
      <c r="J8" s="1">
        <v>0</v>
      </c>
      <c r="K8" s="1">
        <v>0</v>
      </c>
      <c r="L8" s="18">
        <v>1900000</v>
      </c>
      <c r="M8" s="26">
        <v>70000</v>
      </c>
      <c r="N8" s="1"/>
      <c r="O8" s="1"/>
      <c r="P8" s="1"/>
      <c r="Q8" s="33"/>
      <c r="R8" s="1"/>
      <c r="S8" s="1"/>
      <c r="T8" s="1"/>
      <c r="U8" s="26">
        <v>780000</v>
      </c>
      <c r="V8" s="1"/>
      <c r="W8" s="1"/>
      <c r="X8" s="1">
        <v>200000</v>
      </c>
      <c r="Y8" s="7"/>
      <c r="Z8" s="1">
        <v>0</v>
      </c>
      <c r="AA8" s="1"/>
      <c r="AB8" s="1">
        <v>30000</v>
      </c>
      <c r="AC8" s="1"/>
      <c r="AD8" s="1"/>
      <c r="AE8" s="16">
        <f t="shared" si="0"/>
        <v>2920000</v>
      </c>
    </row>
    <row r="9" spans="1:32" ht="31.95" customHeight="1" x14ac:dyDescent="0.3">
      <c r="A9" s="2" t="s">
        <v>33</v>
      </c>
      <c r="B9" s="2" t="s">
        <v>34</v>
      </c>
      <c r="C9" s="2" t="s">
        <v>39</v>
      </c>
      <c r="D9" s="2" t="s">
        <v>40</v>
      </c>
      <c r="E9" s="2">
        <v>0</v>
      </c>
      <c r="F9" s="2">
        <v>0</v>
      </c>
      <c r="G9" s="1">
        <v>0</v>
      </c>
      <c r="H9" s="14" t="s">
        <v>99</v>
      </c>
      <c r="I9" s="15" t="s">
        <v>100</v>
      </c>
      <c r="J9" s="1">
        <v>0</v>
      </c>
      <c r="K9" s="1">
        <v>0</v>
      </c>
      <c r="L9" s="18">
        <v>1900000</v>
      </c>
      <c r="M9" s="26">
        <v>70000</v>
      </c>
      <c r="N9" s="1"/>
      <c r="O9" s="1"/>
      <c r="P9" s="1"/>
      <c r="Q9" s="33"/>
      <c r="R9" s="1"/>
      <c r="S9" s="1"/>
      <c r="T9" s="1"/>
      <c r="U9" s="26">
        <v>780000</v>
      </c>
      <c r="V9" s="1"/>
      <c r="W9" s="1"/>
      <c r="X9" s="1">
        <v>200000</v>
      </c>
      <c r="Y9" s="7"/>
      <c r="Z9" s="1">
        <v>260000</v>
      </c>
      <c r="AA9" s="1"/>
      <c r="AB9" s="1">
        <v>120000</v>
      </c>
      <c r="AC9" s="1"/>
      <c r="AD9" s="1"/>
      <c r="AE9" s="16">
        <f t="shared" si="0"/>
        <v>2570000</v>
      </c>
    </row>
    <row r="10" spans="1:32" ht="31.95" customHeight="1" x14ac:dyDescent="0.3">
      <c r="A10" s="2" t="s">
        <v>33</v>
      </c>
      <c r="B10" s="2" t="s">
        <v>34</v>
      </c>
      <c r="C10" s="2" t="s">
        <v>41</v>
      </c>
      <c r="D10" s="2" t="s">
        <v>42</v>
      </c>
      <c r="E10" s="2">
        <v>0</v>
      </c>
      <c r="F10" s="2">
        <v>0</v>
      </c>
      <c r="G10" s="1">
        <v>0</v>
      </c>
      <c r="H10" s="9" t="s">
        <v>99</v>
      </c>
      <c r="I10" s="15" t="s">
        <v>100</v>
      </c>
      <c r="J10" s="1">
        <v>0</v>
      </c>
      <c r="K10" s="1">
        <v>0</v>
      </c>
      <c r="L10" s="18">
        <v>2000000</v>
      </c>
      <c r="M10" s="26">
        <v>70000</v>
      </c>
      <c r="N10" s="1"/>
      <c r="O10" s="1"/>
      <c r="P10" s="1"/>
      <c r="Q10" s="33"/>
      <c r="R10" s="1"/>
      <c r="S10" s="1"/>
      <c r="T10" s="1"/>
      <c r="U10" s="26">
        <v>780000</v>
      </c>
      <c r="V10" s="1"/>
      <c r="W10" s="1"/>
      <c r="X10" s="1">
        <v>200000</v>
      </c>
      <c r="Y10" s="7"/>
      <c r="Z10" s="1">
        <v>0</v>
      </c>
      <c r="AA10" s="1"/>
      <c r="AB10" s="1">
        <v>0</v>
      </c>
      <c r="AC10" s="1"/>
      <c r="AD10" s="1"/>
      <c r="AE10" s="16">
        <f t="shared" si="0"/>
        <v>3050000</v>
      </c>
    </row>
    <row r="11" spans="1:32" ht="31.95" customHeight="1" x14ac:dyDescent="0.3">
      <c r="A11" s="2" t="s">
        <v>33</v>
      </c>
      <c r="B11" s="2" t="s">
        <v>34</v>
      </c>
      <c r="C11" s="2" t="s">
        <v>43</v>
      </c>
      <c r="D11" s="2" t="s">
        <v>44</v>
      </c>
      <c r="E11" s="2">
        <v>0</v>
      </c>
      <c r="F11" s="2">
        <v>0</v>
      </c>
      <c r="G11" s="1">
        <v>0</v>
      </c>
      <c r="H11" s="14" t="s">
        <v>99</v>
      </c>
      <c r="I11" s="15" t="s">
        <v>100</v>
      </c>
      <c r="J11" s="1">
        <v>0</v>
      </c>
      <c r="K11" s="1">
        <v>0</v>
      </c>
      <c r="L11" s="18">
        <v>2000000</v>
      </c>
      <c r="M11" s="26">
        <v>70000</v>
      </c>
      <c r="N11" s="1"/>
      <c r="O11" s="1"/>
      <c r="P11" s="1"/>
      <c r="Q11" s="33"/>
      <c r="R11" s="1"/>
      <c r="S11" s="1"/>
      <c r="T11" s="1"/>
      <c r="U11" s="26">
        <v>780000</v>
      </c>
      <c r="V11" s="1"/>
      <c r="W11" s="1"/>
      <c r="X11" s="1"/>
      <c r="Y11" s="7"/>
      <c r="Z11" s="1">
        <v>0</v>
      </c>
      <c r="AA11" s="1"/>
      <c r="AB11" s="1">
        <v>0</v>
      </c>
      <c r="AC11" s="1"/>
      <c r="AD11" s="1"/>
      <c r="AE11" s="16">
        <f t="shared" si="0"/>
        <v>2850000</v>
      </c>
    </row>
    <row r="12" spans="1:32" ht="31.95" customHeight="1" x14ac:dyDescent="0.3">
      <c r="A12" s="2" t="s">
        <v>33</v>
      </c>
      <c r="B12" s="2" t="s">
        <v>34</v>
      </c>
      <c r="C12" s="2" t="s">
        <v>45</v>
      </c>
      <c r="D12" s="2" t="s">
        <v>46</v>
      </c>
      <c r="E12" s="2">
        <v>0</v>
      </c>
      <c r="F12" s="2">
        <v>0</v>
      </c>
      <c r="G12" s="1">
        <v>0</v>
      </c>
      <c r="H12" s="9" t="s">
        <v>99</v>
      </c>
      <c r="I12" s="15" t="s">
        <v>100</v>
      </c>
      <c r="J12" s="1">
        <v>0</v>
      </c>
      <c r="K12" s="1">
        <v>0</v>
      </c>
      <c r="L12" s="29">
        <v>350000</v>
      </c>
      <c r="M12" s="30">
        <v>0</v>
      </c>
      <c r="N12" s="1"/>
      <c r="O12" s="1"/>
      <c r="P12" s="1"/>
      <c r="Q12" s="34"/>
      <c r="R12" s="1"/>
      <c r="S12" s="1"/>
      <c r="T12" s="1"/>
      <c r="U12" s="30">
        <v>780000</v>
      </c>
      <c r="V12" s="1"/>
      <c r="W12" s="1"/>
      <c r="X12" s="1">
        <v>120000</v>
      </c>
      <c r="Y12" s="7"/>
      <c r="Z12" s="1">
        <v>0</v>
      </c>
      <c r="AA12" s="1"/>
      <c r="AB12" s="1">
        <v>30000</v>
      </c>
      <c r="AC12" s="1"/>
      <c r="AD12" s="1"/>
      <c r="AE12" s="16">
        <f t="shared" si="0"/>
        <v>1220000</v>
      </c>
    </row>
    <row r="13" spans="1:32" ht="31.95" customHeight="1" x14ac:dyDescent="0.3">
      <c r="A13" s="2" t="s">
        <v>33</v>
      </c>
      <c r="B13" s="2" t="s">
        <v>34</v>
      </c>
      <c r="C13" s="2" t="s">
        <v>47</v>
      </c>
      <c r="D13" s="2" t="s">
        <v>48</v>
      </c>
      <c r="E13" s="2">
        <v>0</v>
      </c>
      <c r="F13" s="2">
        <v>0</v>
      </c>
      <c r="G13" s="1">
        <v>0</v>
      </c>
      <c r="H13" s="14" t="s">
        <v>99</v>
      </c>
      <c r="I13" s="15" t="s">
        <v>100</v>
      </c>
      <c r="J13" s="1">
        <v>0</v>
      </c>
      <c r="K13" s="1">
        <v>0</v>
      </c>
      <c r="L13" s="19">
        <v>2000000</v>
      </c>
      <c r="M13" s="20">
        <v>70000</v>
      </c>
      <c r="N13" s="1"/>
      <c r="O13" s="1"/>
      <c r="P13" s="1"/>
      <c r="Q13" s="35"/>
      <c r="R13" s="1"/>
      <c r="S13" s="1"/>
      <c r="T13" s="1"/>
      <c r="U13" s="20">
        <v>780000</v>
      </c>
      <c r="V13" s="1"/>
      <c r="W13" s="1"/>
      <c r="X13" s="1"/>
      <c r="Y13" s="7"/>
      <c r="Z13" s="1">
        <v>0</v>
      </c>
      <c r="AA13" s="1"/>
      <c r="AB13" s="1">
        <v>180000</v>
      </c>
      <c r="AC13" s="1"/>
      <c r="AD13" s="1"/>
      <c r="AE13" s="16">
        <f t="shared" si="0"/>
        <v>2670000</v>
      </c>
    </row>
    <row r="14" spans="1:32" ht="31.95" customHeight="1" x14ac:dyDescent="0.3">
      <c r="A14" s="2" t="s">
        <v>33</v>
      </c>
      <c r="B14" s="2" t="s">
        <v>34</v>
      </c>
      <c r="C14" s="2" t="s">
        <v>49</v>
      </c>
      <c r="D14" s="2" t="s">
        <v>50</v>
      </c>
      <c r="E14" s="2">
        <v>0</v>
      </c>
      <c r="F14" s="2">
        <v>0</v>
      </c>
      <c r="G14" s="1">
        <v>0</v>
      </c>
      <c r="H14" s="9" t="s">
        <v>99</v>
      </c>
      <c r="I14" s="15" t="s">
        <v>100</v>
      </c>
      <c r="J14" s="1">
        <v>0</v>
      </c>
      <c r="K14" s="1">
        <v>0</v>
      </c>
      <c r="L14" s="19"/>
      <c r="M14" s="21"/>
      <c r="N14" s="1"/>
      <c r="O14" s="1"/>
      <c r="P14" s="1"/>
      <c r="Q14" s="33">
        <v>2190000</v>
      </c>
      <c r="R14" s="1"/>
      <c r="S14" s="1"/>
      <c r="T14" s="1"/>
      <c r="U14" s="21"/>
      <c r="V14" s="1"/>
      <c r="W14" s="1"/>
      <c r="X14" s="1"/>
      <c r="Y14" s="7"/>
      <c r="Z14" s="1">
        <v>0</v>
      </c>
      <c r="AA14" s="1"/>
      <c r="AB14" s="1"/>
      <c r="AC14" s="1"/>
      <c r="AD14" s="1"/>
      <c r="AE14" s="16">
        <f t="shared" si="0"/>
        <v>2190000</v>
      </c>
    </row>
    <row r="15" spans="1:32" ht="31.95" customHeight="1" x14ac:dyDescent="0.3">
      <c r="A15" s="2" t="s">
        <v>33</v>
      </c>
      <c r="B15" s="2" t="s">
        <v>34</v>
      </c>
      <c r="C15" s="2" t="s">
        <v>51</v>
      </c>
      <c r="D15" s="2" t="s">
        <v>52</v>
      </c>
      <c r="E15" s="2">
        <v>0</v>
      </c>
      <c r="F15" s="2">
        <v>0</v>
      </c>
      <c r="G15" s="1">
        <v>0</v>
      </c>
      <c r="H15" s="14" t="s">
        <v>99</v>
      </c>
      <c r="I15" s="15" t="s">
        <v>100</v>
      </c>
      <c r="J15" s="1">
        <v>0</v>
      </c>
      <c r="K15" s="1">
        <v>0</v>
      </c>
      <c r="L15" s="18">
        <v>2000000</v>
      </c>
      <c r="M15" s="26">
        <v>70000</v>
      </c>
      <c r="N15" s="1"/>
      <c r="O15" s="1"/>
      <c r="P15" s="1"/>
      <c r="Q15" s="33"/>
      <c r="R15" s="1"/>
      <c r="S15" s="1"/>
      <c r="T15" s="1"/>
      <c r="U15" s="26">
        <v>780000</v>
      </c>
      <c r="V15" s="1"/>
      <c r="W15" s="1"/>
      <c r="X15" s="1"/>
      <c r="Y15" s="7"/>
      <c r="Z15" s="1">
        <v>0</v>
      </c>
      <c r="AA15" s="1"/>
      <c r="AB15" s="1">
        <v>180000</v>
      </c>
      <c r="AC15" s="1"/>
      <c r="AD15" s="1"/>
      <c r="AE15" s="16">
        <f t="shared" si="0"/>
        <v>2670000</v>
      </c>
    </row>
    <row r="16" spans="1:32" ht="31.95" customHeight="1" x14ac:dyDescent="0.3">
      <c r="A16" s="2" t="s">
        <v>33</v>
      </c>
      <c r="B16" s="2" t="s">
        <v>34</v>
      </c>
      <c r="C16" s="2" t="s">
        <v>53</v>
      </c>
      <c r="D16" s="2" t="s">
        <v>54</v>
      </c>
      <c r="E16" s="2">
        <v>0</v>
      </c>
      <c r="F16" s="2">
        <v>0</v>
      </c>
      <c r="G16" s="1">
        <v>0</v>
      </c>
      <c r="H16" s="9" t="s">
        <v>99</v>
      </c>
      <c r="I16" s="15" t="s">
        <v>100</v>
      </c>
      <c r="J16" s="1">
        <v>0</v>
      </c>
      <c r="K16" s="1">
        <v>0</v>
      </c>
      <c r="L16" s="18">
        <v>2000000</v>
      </c>
      <c r="M16" s="26">
        <v>70000</v>
      </c>
      <c r="N16" s="1">
        <v>260000</v>
      </c>
      <c r="O16" s="5">
        <v>800000</v>
      </c>
      <c r="P16" s="1">
        <v>280000</v>
      </c>
      <c r="Q16" s="33"/>
      <c r="R16" s="1"/>
      <c r="S16" s="1"/>
      <c r="T16" s="1"/>
      <c r="U16" s="26">
        <v>780000</v>
      </c>
      <c r="V16" s="1"/>
      <c r="W16" s="1"/>
      <c r="X16" s="1">
        <v>200000</v>
      </c>
      <c r="Y16" s="7"/>
      <c r="Z16" s="1">
        <v>130000</v>
      </c>
      <c r="AA16" s="1"/>
      <c r="AB16" s="1">
        <v>30000</v>
      </c>
      <c r="AC16" s="1"/>
      <c r="AD16" s="1"/>
      <c r="AE16" s="16">
        <f t="shared" si="0"/>
        <v>4230000</v>
      </c>
    </row>
    <row r="17" spans="1:32" ht="31.95" customHeight="1" x14ac:dyDescent="0.3">
      <c r="A17" s="2" t="s">
        <v>33</v>
      </c>
      <c r="B17" s="2" t="s">
        <v>34</v>
      </c>
      <c r="C17" s="2" t="s">
        <v>55</v>
      </c>
      <c r="D17" s="2" t="s">
        <v>56</v>
      </c>
      <c r="E17" s="2">
        <v>0</v>
      </c>
      <c r="F17" s="2">
        <v>0</v>
      </c>
      <c r="G17" s="1">
        <v>0</v>
      </c>
      <c r="H17" s="14" t="s">
        <v>99</v>
      </c>
      <c r="I17" s="15" t="s">
        <v>100</v>
      </c>
      <c r="J17" s="1">
        <v>0</v>
      </c>
      <c r="K17" s="1">
        <v>0</v>
      </c>
      <c r="L17" s="18">
        <v>2000000</v>
      </c>
      <c r="M17" s="26">
        <v>70000</v>
      </c>
      <c r="N17" s="1"/>
      <c r="O17" s="5">
        <v>800000</v>
      </c>
      <c r="P17" s="1"/>
      <c r="Q17" s="33"/>
      <c r="R17" s="1"/>
      <c r="S17" s="1"/>
      <c r="T17" s="1"/>
      <c r="U17" s="26">
        <v>780000</v>
      </c>
      <c r="V17" s="1"/>
      <c r="W17" s="1"/>
      <c r="X17" s="1">
        <v>200000</v>
      </c>
      <c r="Y17" s="7"/>
      <c r="Z17" s="1">
        <v>-20000</v>
      </c>
      <c r="AA17" s="1"/>
      <c r="AB17" s="1">
        <v>30000</v>
      </c>
      <c r="AC17" s="1"/>
      <c r="AD17" s="1"/>
      <c r="AE17" s="16">
        <f t="shared" si="0"/>
        <v>3840000</v>
      </c>
    </row>
    <row r="18" spans="1:32" ht="31.95" customHeight="1" x14ac:dyDescent="0.3">
      <c r="A18" s="2" t="s">
        <v>33</v>
      </c>
      <c r="B18" s="2" t="s">
        <v>34</v>
      </c>
      <c r="C18" s="2" t="s">
        <v>57</v>
      </c>
      <c r="D18" s="2" t="s">
        <v>58</v>
      </c>
      <c r="E18" s="2">
        <v>0</v>
      </c>
      <c r="F18" s="2">
        <v>0</v>
      </c>
      <c r="G18" s="1">
        <v>0</v>
      </c>
      <c r="H18" s="9" t="s">
        <v>99</v>
      </c>
      <c r="I18" s="15" t="s">
        <v>100</v>
      </c>
      <c r="J18" s="1">
        <v>0</v>
      </c>
      <c r="K18" s="1">
        <v>0</v>
      </c>
      <c r="L18" s="30">
        <f>2500000*0.7*0.95</f>
        <v>1662500</v>
      </c>
      <c r="M18" s="26">
        <v>70000</v>
      </c>
      <c r="N18" s="1">
        <v>260000</v>
      </c>
      <c r="O18" s="1"/>
      <c r="P18" s="1"/>
      <c r="Q18" s="33"/>
      <c r="R18" s="1"/>
      <c r="S18" s="1"/>
      <c r="T18" s="1"/>
      <c r="U18" s="26">
        <v>780000</v>
      </c>
      <c r="V18" s="1"/>
      <c r="W18" s="1"/>
      <c r="X18" s="1"/>
      <c r="Y18" s="7"/>
      <c r="Z18" s="1">
        <v>140000</v>
      </c>
      <c r="AA18" s="1"/>
      <c r="AB18" s="1">
        <v>0</v>
      </c>
      <c r="AC18" s="1"/>
      <c r="AD18" s="1"/>
      <c r="AE18" s="16">
        <f t="shared" si="0"/>
        <v>2632500</v>
      </c>
    </row>
    <row r="19" spans="1:32" ht="31.95" customHeight="1" x14ac:dyDescent="0.3">
      <c r="A19" s="2" t="s">
        <v>33</v>
      </c>
      <c r="B19" s="2" t="s">
        <v>34</v>
      </c>
      <c r="C19" s="2" t="s">
        <v>59</v>
      </c>
      <c r="D19" s="2" t="s">
        <v>60</v>
      </c>
      <c r="E19" s="2">
        <v>0</v>
      </c>
      <c r="F19" s="2">
        <v>0</v>
      </c>
      <c r="G19" s="1">
        <v>0</v>
      </c>
      <c r="H19" s="14" t="s">
        <v>99</v>
      </c>
      <c r="I19" s="15" t="s">
        <v>100</v>
      </c>
      <c r="J19" s="1">
        <v>0</v>
      </c>
      <c r="K19" s="1">
        <v>0</v>
      </c>
      <c r="L19" s="31">
        <f>2500000*0.8</f>
        <v>2000000</v>
      </c>
      <c r="M19" s="26">
        <v>70000</v>
      </c>
      <c r="N19" s="1">
        <v>260000</v>
      </c>
      <c r="O19" s="1"/>
      <c r="P19" s="1"/>
      <c r="Q19" s="33"/>
      <c r="R19" s="1"/>
      <c r="S19" s="1"/>
      <c r="T19" s="1"/>
      <c r="U19" s="26">
        <v>780000</v>
      </c>
      <c r="V19" s="1"/>
      <c r="W19" s="1"/>
      <c r="X19" s="1"/>
      <c r="Y19" s="7"/>
      <c r="Z19" s="1">
        <v>60000</v>
      </c>
      <c r="AA19" s="1"/>
      <c r="AB19" s="1">
        <v>0</v>
      </c>
      <c r="AC19" s="1"/>
      <c r="AD19" s="1"/>
      <c r="AE19" s="16">
        <f t="shared" si="0"/>
        <v>3050000</v>
      </c>
    </row>
    <row r="20" spans="1:32" ht="31.05" customHeight="1" x14ac:dyDescent="0.3">
      <c r="A20" s="2" t="s">
        <v>33</v>
      </c>
      <c r="B20" s="2" t="s">
        <v>34</v>
      </c>
      <c r="C20" s="2" t="s">
        <v>61</v>
      </c>
      <c r="D20" s="2" t="s">
        <v>62</v>
      </c>
      <c r="E20" s="2">
        <v>0</v>
      </c>
      <c r="F20" s="2">
        <v>0</v>
      </c>
      <c r="G20" s="1">
        <v>0</v>
      </c>
      <c r="H20" s="9" t="s">
        <v>99</v>
      </c>
      <c r="I20" s="15" t="s">
        <v>100</v>
      </c>
      <c r="J20" s="1">
        <v>0</v>
      </c>
      <c r="K20" s="1">
        <v>0</v>
      </c>
      <c r="L20" s="31">
        <f>2500000*0.8</f>
        <v>2000000</v>
      </c>
      <c r="M20" s="30">
        <v>70000</v>
      </c>
      <c r="N20" s="1"/>
      <c r="O20" s="1"/>
      <c r="P20" s="1"/>
      <c r="Q20" s="34"/>
      <c r="R20" s="1"/>
      <c r="S20" s="1"/>
      <c r="T20" s="1"/>
      <c r="U20" s="30">
        <v>780000</v>
      </c>
      <c r="V20" s="1"/>
      <c r="W20" s="1"/>
      <c r="X20" s="1"/>
      <c r="Y20" s="7"/>
      <c r="Z20" s="1">
        <v>0</v>
      </c>
      <c r="AA20" s="1"/>
      <c r="AB20" s="1">
        <v>0</v>
      </c>
      <c r="AC20" s="1"/>
      <c r="AD20" s="1"/>
      <c r="AE20" s="16">
        <f t="shared" si="0"/>
        <v>2850000</v>
      </c>
    </row>
    <row r="21" spans="1:32" ht="31.95" customHeight="1" x14ac:dyDescent="0.3">
      <c r="A21" s="2" t="s">
        <v>33</v>
      </c>
      <c r="B21" s="2" t="s">
        <v>34</v>
      </c>
      <c r="C21" s="2" t="s">
        <v>63</v>
      </c>
      <c r="D21" s="2" t="s">
        <v>64</v>
      </c>
      <c r="E21" s="2">
        <v>0</v>
      </c>
      <c r="F21" s="2">
        <v>0</v>
      </c>
      <c r="G21" s="1">
        <v>0</v>
      </c>
      <c r="H21" s="14" t="s">
        <v>99</v>
      </c>
      <c r="I21" s="15" t="s">
        <v>100</v>
      </c>
      <c r="J21" s="1">
        <v>0</v>
      </c>
      <c r="K21" s="1">
        <v>0</v>
      </c>
      <c r="L21" s="19">
        <f>2500000*0.8</f>
        <v>2000000</v>
      </c>
      <c r="M21" s="19">
        <v>70000</v>
      </c>
      <c r="N21" s="1"/>
      <c r="O21" s="1"/>
      <c r="P21" s="1"/>
      <c r="Q21" s="36"/>
      <c r="R21" s="1"/>
      <c r="S21" s="1"/>
      <c r="T21" s="1"/>
      <c r="U21" s="19">
        <v>780000</v>
      </c>
      <c r="V21" s="1"/>
      <c r="W21" s="1"/>
      <c r="X21" s="1"/>
      <c r="Y21" s="7"/>
      <c r="Z21" s="1">
        <v>0</v>
      </c>
      <c r="AA21" s="1"/>
      <c r="AB21" s="1">
        <v>120000</v>
      </c>
      <c r="AC21" s="1"/>
      <c r="AD21" s="1"/>
      <c r="AE21" s="16">
        <f t="shared" si="0"/>
        <v>2730000</v>
      </c>
    </row>
    <row r="22" spans="1:32" ht="31.95" customHeight="1" x14ac:dyDescent="0.3">
      <c r="A22" s="2" t="s">
        <v>33</v>
      </c>
      <c r="B22" s="2" t="s">
        <v>34</v>
      </c>
      <c r="C22" s="22" t="s">
        <v>104</v>
      </c>
      <c r="D22" s="23" t="s">
        <v>105</v>
      </c>
      <c r="E22" s="13"/>
      <c r="F22" s="13"/>
      <c r="G22" s="12"/>
      <c r="H22" s="9" t="s">
        <v>99</v>
      </c>
      <c r="I22" s="15" t="s">
        <v>100</v>
      </c>
      <c r="J22" s="12"/>
      <c r="K22" s="12"/>
      <c r="L22" s="31">
        <f>2500000*0.85</f>
        <v>2125000</v>
      </c>
      <c r="M22" s="26">
        <v>70000</v>
      </c>
      <c r="N22" s="12"/>
      <c r="O22" s="12"/>
      <c r="P22" s="12"/>
      <c r="Q22" s="33"/>
      <c r="R22" s="12"/>
      <c r="S22" s="12"/>
      <c r="T22" s="12"/>
      <c r="U22" s="26">
        <v>780000</v>
      </c>
      <c r="V22" s="12"/>
      <c r="W22" s="12"/>
      <c r="X22" s="12"/>
      <c r="Y22" s="11"/>
      <c r="Z22" s="12">
        <v>0</v>
      </c>
      <c r="AA22" s="12"/>
      <c r="AB22" s="12">
        <v>0</v>
      </c>
      <c r="AC22" s="12"/>
      <c r="AD22" s="12"/>
      <c r="AE22" s="16">
        <f t="shared" si="0"/>
        <v>2975000</v>
      </c>
    </row>
    <row r="23" spans="1:32" ht="31.95" customHeight="1" x14ac:dyDescent="0.3">
      <c r="A23" s="8" t="s">
        <v>33</v>
      </c>
      <c r="B23" s="8" t="s">
        <v>34</v>
      </c>
      <c r="C23" s="8" t="s">
        <v>65</v>
      </c>
      <c r="D23" s="8" t="s">
        <v>66</v>
      </c>
      <c r="E23" s="8">
        <v>0</v>
      </c>
      <c r="F23" s="8">
        <v>0</v>
      </c>
      <c r="G23" s="7">
        <v>0</v>
      </c>
      <c r="H23" s="9" t="s">
        <v>99</v>
      </c>
      <c r="I23" s="15" t="s">
        <v>100</v>
      </c>
      <c r="J23" s="7">
        <v>0</v>
      </c>
      <c r="K23" s="7">
        <v>0</v>
      </c>
      <c r="L23" s="19">
        <f>2500000*0.8</f>
        <v>2000000</v>
      </c>
      <c r="M23" s="20">
        <v>70000</v>
      </c>
      <c r="N23" s="7">
        <v>260000</v>
      </c>
      <c r="O23" s="7"/>
      <c r="P23" s="7"/>
      <c r="Q23" s="34"/>
      <c r="R23" s="7"/>
      <c r="S23" s="7"/>
      <c r="T23" s="7"/>
      <c r="U23" s="20">
        <v>780000</v>
      </c>
      <c r="V23" s="7"/>
      <c r="W23" s="7"/>
      <c r="X23" s="7"/>
      <c r="Y23" s="7"/>
      <c r="Z23" s="7">
        <v>260000</v>
      </c>
      <c r="AA23" s="7"/>
      <c r="AB23" s="7">
        <v>90000</v>
      </c>
      <c r="AC23" s="7"/>
      <c r="AD23" s="7"/>
      <c r="AE23" s="16">
        <f t="shared" si="0"/>
        <v>2760000</v>
      </c>
    </row>
    <row r="24" spans="1:32" ht="31.95" customHeight="1" x14ac:dyDescent="0.3">
      <c r="A24" s="2" t="s">
        <v>33</v>
      </c>
      <c r="B24" s="2" t="s">
        <v>34</v>
      </c>
      <c r="C24" s="28" t="s">
        <v>106</v>
      </c>
      <c r="D24" s="23" t="s">
        <v>109</v>
      </c>
      <c r="E24" s="10"/>
      <c r="F24" s="10"/>
      <c r="G24" s="11"/>
      <c r="H24" s="9" t="s">
        <v>99</v>
      </c>
      <c r="I24" s="15" t="s">
        <v>100</v>
      </c>
      <c r="J24" s="11"/>
      <c r="K24" s="11"/>
      <c r="L24" s="26">
        <f t="shared" ref="L24:L25" si="1">2500000*0.7</f>
        <v>1750000</v>
      </c>
      <c r="M24" s="26">
        <v>70000</v>
      </c>
      <c r="N24" s="11"/>
      <c r="O24" s="11"/>
      <c r="P24" s="11"/>
      <c r="Q24" s="34"/>
      <c r="R24" s="11"/>
      <c r="S24" s="11"/>
      <c r="T24" s="11"/>
      <c r="U24" s="26">
        <v>780000</v>
      </c>
      <c r="V24" s="11"/>
      <c r="W24" s="11"/>
      <c r="X24" s="11"/>
      <c r="Y24" s="11"/>
      <c r="Z24" s="11">
        <v>0</v>
      </c>
      <c r="AA24" s="11"/>
      <c r="AB24" s="11">
        <v>210000</v>
      </c>
      <c r="AC24" s="11"/>
      <c r="AD24" s="11"/>
      <c r="AE24" s="16">
        <f t="shared" si="0"/>
        <v>2390000</v>
      </c>
    </row>
    <row r="25" spans="1:32" ht="31.95" customHeight="1" x14ac:dyDescent="0.3">
      <c r="A25" s="8" t="s">
        <v>33</v>
      </c>
      <c r="B25" s="8" t="s">
        <v>34</v>
      </c>
      <c r="C25" s="28" t="s">
        <v>107</v>
      </c>
      <c r="D25" s="23" t="s">
        <v>110</v>
      </c>
      <c r="E25" s="10"/>
      <c r="F25" s="10"/>
      <c r="G25" s="11"/>
      <c r="H25" s="9" t="s">
        <v>99</v>
      </c>
      <c r="I25" s="15" t="s">
        <v>100</v>
      </c>
      <c r="J25" s="11"/>
      <c r="K25" s="11"/>
      <c r="L25" s="26">
        <f t="shared" si="1"/>
        <v>1750000</v>
      </c>
      <c r="M25" s="26">
        <v>70000</v>
      </c>
      <c r="N25" s="11">
        <v>260000</v>
      </c>
      <c r="O25" s="11"/>
      <c r="P25" s="11">
        <v>500000</v>
      </c>
      <c r="Q25" s="34"/>
      <c r="R25" s="11"/>
      <c r="S25" s="11"/>
      <c r="T25" s="11"/>
      <c r="U25" s="26">
        <v>780000</v>
      </c>
      <c r="V25" s="11"/>
      <c r="W25" s="11"/>
      <c r="X25" s="11"/>
      <c r="Y25" s="11"/>
      <c r="Z25" s="11">
        <v>50000</v>
      </c>
      <c r="AA25" s="11"/>
      <c r="AB25" s="11">
        <v>0</v>
      </c>
      <c r="AC25" s="11"/>
      <c r="AD25" s="11"/>
      <c r="AE25" s="16">
        <f t="shared" si="0"/>
        <v>3310000</v>
      </c>
    </row>
    <row r="26" spans="1:32" ht="31.95" customHeight="1" x14ac:dyDescent="0.3">
      <c r="A26" s="2" t="s">
        <v>33</v>
      </c>
      <c r="B26" s="2" t="s">
        <v>34</v>
      </c>
      <c r="C26" s="28" t="s">
        <v>108</v>
      </c>
      <c r="D26" s="23" t="s">
        <v>111</v>
      </c>
      <c r="E26" s="10"/>
      <c r="F26" s="10"/>
      <c r="G26" s="11"/>
      <c r="H26" s="9" t="s">
        <v>99</v>
      </c>
      <c r="I26" s="15" t="s">
        <v>100</v>
      </c>
      <c r="J26" s="11"/>
      <c r="K26" s="11"/>
      <c r="L26" s="32">
        <f>2500000*0.8</f>
        <v>2000000</v>
      </c>
      <c r="M26" s="30">
        <v>70000</v>
      </c>
      <c r="N26" s="11"/>
      <c r="O26" s="11"/>
      <c r="P26" s="11"/>
      <c r="Q26" s="34"/>
      <c r="R26" s="11"/>
      <c r="S26" s="11"/>
      <c r="T26" s="11"/>
      <c r="U26" s="30">
        <v>780000</v>
      </c>
      <c r="V26" s="11"/>
      <c r="W26" s="11"/>
      <c r="X26" s="11"/>
      <c r="Y26" s="11"/>
      <c r="Z26" s="11">
        <v>0</v>
      </c>
      <c r="AA26" s="11"/>
      <c r="AB26" s="11">
        <v>150000</v>
      </c>
      <c r="AC26" s="11"/>
      <c r="AD26" s="11"/>
      <c r="AE26" s="16">
        <f t="shared" si="0"/>
        <v>2700000</v>
      </c>
      <c r="AF26" s="24"/>
    </row>
    <row r="27" spans="1:32" ht="31.95" customHeight="1" x14ac:dyDescent="0.3">
      <c r="A27" s="4" t="s">
        <v>33</v>
      </c>
      <c r="B27" s="4" t="s">
        <v>67</v>
      </c>
      <c r="C27" s="4" t="s">
        <v>68</v>
      </c>
      <c r="D27" s="4" t="s">
        <v>69</v>
      </c>
      <c r="E27" s="4">
        <v>0</v>
      </c>
      <c r="F27" s="4">
        <v>0</v>
      </c>
      <c r="G27" s="3">
        <v>0</v>
      </c>
      <c r="H27" s="14" t="s">
        <v>99</v>
      </c>
      <c r="I27" s="15" t="s">
        <v>100</v>
      </c>
      <c r="J27" s="3">
        <v>0</v>
      </c>
      <c r="K27" s="3">
        <v>0</v>
      </c>
      <c r="L27" s="18">
        <f>3500000*0.8</f>
        <v>2800000</v>
      </c>
      <c r="M27" s="19">
        <v>70000</v>
      </c>
      <c r="N27" s="3">
        <v>260000</v>
      </c>
      <c r="O27" s="3"/>
      <c r="P27" s="3">
        <v>600000</v>
      </c>
      <c r="Q27" s="3"/>
      <c r="R27" s="3"/>
      <c r="S27" s="3"/>
      <c r="T27" s="3"/>
      <c r="U27" s="1">
        <v>780000</v>
      </c>
      <c r="V27" s="3"/>
      <c r="W27" s="3"/>
      <c r="X27" s="3">
        <v>200000</v>
      </c>
      <c r="Y27" s="7"/>
      <c r="Z27" s="3">
        <v>120000</v>
      </c>
      <c r="AA27" s="3"/>
      <c r="AB27" s="3">
        <v>210000</v>
      </c>
      <c r="AC27" s="3"/>
      <c r="AD27" s="3"/>
      <c r="AE27" s="16">
        <f t="shared" si="0"/>
        <v>4380000</v>
      </c>
    </row>
    <row r="28" spans="1:32" ht="31.95" customHeight="1" x14ac:dyDescent="0.3">
      <c r="A28" s="2" t="s">
        <v>33</v>
      </c>
      <c r="B28" s="2" t="s">
        <v>67</v>
      </c>
      <c r="C28" s="39" t="s">
        <v>98</v>
      </c>
      <c r="D28" s="23" t="s">
        <v>112</v>
      </c>
      <c r="E28" s="37"/>
      <c r="F28" s="37"/>
      <c r="G28" s="38"/>
      <c r="H28" s="14" t="s">
        <v>101</v>
      </c>
      <c r="I28" s="15" t="s">
        <v>100</v>
      </c>
      <c r="J28" s="38"/>
      <c r="K28" s="38"/>
      <c r="L28" s="18">
        <f t="shared" ref="L28:L38" si="2">3500000*0.8</f>
        <v>2800000</v>
      </c>
      <c r="M28" s="19">
        <v>70000</v>
      </c>
      <c r="N28" s="38"/>
      <c r="O28" s="38"/>
      <c r="P28" s="38"/>
      <c r="Q28" s="38"/>
      <c r="R28" s="38"/>
      <c r="S28" s="38"/>
      <c r="T28" s="38"/>
      <c r="U28" s="12">
        <v>780000</v>
      </c>
      <c r="V28" s="38"/>
      <c r="W28" s="38"/>
      <c r="X28" s="38">
        <v>200000</v>
      </c>
      <c r="Y28" s="11"/>
      <c r="Z28" s="38">
        <v>0</v>
      </c>
      <c r="AA28" s="38"/>
      <c r="AB28" s="38">
        <v>90000</v>
      </c>
      <c r="AC28" s="38"/>
      <c r="AD28" s="38"/>
      <c r="AE28" s="16">
        <f t="shared" si="0"/>
        <v>3760000</v>
      </c>
    </row>
    <row r="29" spans="1:32" ht="31.95" customHeight="1" x14ac:dyDescent="0.3">
      <c r="A29" s="2" t="s">
        <v>33</v>
      </c>
      <c r="B29" s="2" t="s">
        <v>67</v>
      </c>
      <c r="C29" s="2" t="s">
        <v>70</v>
      </c>
      <c r="D29" s="2" t="s">
        <v>71</v>
      </c>
      <c r="E29" s="2">
        <v>0</v>
      </c>
      <c r="F29" s="2">
        <v>0</v>
      </c>
      <c r="G29" s="1">
        <v>0</v>
      </c>
      <c r="H29" s="9" t="s">
        <v>99</v>
      </c>
      <c r="I29" s="15" t="s">
        <v>100</v>
      </c>
      <c r="J29" s="1">
        <v>0</v>
      </c>
      <c r="K29" s="1">
        <v>0</v>
      </c>
      <c r="L29" s="18">
        <f t="shared" si="2"/>
        <v>2800000</v>
      </c>
      <c r="M29" s="26">
        <v>70000</v>
      </c>
      <c r="N29" s="1">
        <v>260000</v>
      </c>
      <c r="O29" s="1"/>
      <c r="P29" s="1"/>
      <c r="Q29" s="1"/>
      <c r="R29" s="1"/>
      <c r="S29" s="1"/>
      <c r="T29" s="1"/>
      <c r="U29" s="1">
        <v>780000</v>
      </c>
      <c r="V29" s="1"/>
      <c r="W29" s="1"/>
      <c r="X29" s="1"/>
      <c r="Y29" s="7"/>
      <c r="Z29" s="1">
        <v>90000</v>
      </c>
      <c r="AA29" s="1"/>
      <c r="AB29" s="1">
        <v>180000</v>
      </c>
      <c r="AC29" s="1"/>
      <c r="AD29" s="1"/>
      <c r="AE29" s="16">
        <f t="shared" si="0"/>
        <v>3640000</v>
      </c>
    </row>
    <row r="30" spans="1:32" ht="31.95" customHeight="1" x14ac:dyDescent="0.3">
      <c r="A30" s="2" t="s">
        <v>33</v>
      </c>
      <c r="B30" s="2" t="s">
        <v>67</v>
      </c>
      <c r="C30" s="2" t="s">
        <v>72</v>
      </c>
      <c r="D30" s="2" t="s">
        <v>73</v>
      </c>
      <c r="E30" s="2">
        <v>0</v>
      </c>
      <c r="F30" s="2">
        <v>0</v>
      </c>
      <c r="G30" s="1">
        <v>0</v>
      </c>
      <c r="H30" s="14" t="s">
        <v>99</v>
      </c>
      <c r="I30" s="15" t="s">
        <v>100</v>
      </c>
      <c r="J30" s="1">
        <v>0</v>
      </c>
      <c r="K30" s="1">
        <v>0</v>
      </c>
      <c r="L30" s="18">
        <f t="shared" si="2"/>
        <v>2800000</v>
      </c>
      <c r="M30" s="20">
        <v>70000</v>
      </c>
      <c r="N30" s="1">
        <v>0</v>
      </c>
      <c r="O30" s="1"/>
      <c r="P30" s="1"/>
      <c r="Q30" s="1"/>
      <c r="R30" s="1"/>
      <c r="S30" s="1"/>
      <c r="T30" s="1"/>
      <c r="U30" s="1">
        <v>780000</v>
      </c>
      <c r="V30" s="1"/>
      <c r="W30" s="1"/>
      <c r="X30" s="1"/>
      <c r="Y30" s="7"/>
      <c r="Z30" s="1">
        <v>0</v>
      </c>
      <c r="AA30" s="1"/>
      <c r="AB30" s="1">
        <v>60000</v>
      </c>
      <c r="AC30" s="1"/>
      <c r="AD30" s="1"/>
      <c r="AE30" s="16">
        <f t="shared" si="0"/>
        <v>3590000</v>
      </c>
    </row>
    <row r="31" spans="1:32" ht="31.95" customHeight="1" x14ac:dyDescent="0.3">
      <c r="A31" s="2" t="s">
        <v>33</v>
      </c>
      <c r="B31" s="2" t="s">
        <v>67</v>
      </c>
      <c r="C31" s="2" t="s">
        <v>74</v>
      </c>
      <c r="D31" s="2" t="s">
        <v>75</v>
      </c>
      <c r="E31" s="2">
        <v>0</v>
      </c>
      <c r="F31" s="2">
        <v>0</v>
      </c>
      <c r="G31" s="1">
        <v>0</v>
      </c>
      <c r="H31" s="9" t="s">
        <v>99</v>
      </c>
      <c r="I31" s="15" t="s">
        <v>100</v>
      </c>
      <c r="J31" s="1">
        <v>0</v>
      </c>
      <c r="K31" s="1">
        <v>0</v>
      </c>
      <c r="L31" s="18">
        <f t="shared" si="2"/>
        <v>2800000</v>
      </c>
      <c r="M31" s="26">
        <v>70000</v>
      </c>
      <c r="N31" s="1"/>
      <c r="O31" s="1"/>
      <c r="P31" s="1"/>
      <c r="Q31" s="1"/>
      <c r="R31" s="1"/>
      <c r="S31" s="1"/>
      <c r="T31" s="1"/>
      <c r="U31" s="1">
        <v>780000</v>
      </c>
      <c r="V31" s="1"/>
      <c r="W31" s="1"/>
      <c r="X31" s="1">
        <v>200000</v>
      </c>
      <c r="Y31" s="7"/>
      <c r="Z31" s="1">
        <v>0</v>
      </c>
      <c r="AA31" s="1"/>
      <c r="AB31" s="1">
        <v>0</v>
      </c>
      <c r="AC31" s="1"/>
      <c r="AD31" s="1"/>
      <c r="AE31" s="16">
        <f t="shared" si="0"/>
        <v>3850000</v>
      </c>
    </row>
    <row r="32" spans="1:32" ht="31.95" customHeight="1" x14ac:dyDescent="0.3">
      <c r="A32" s="2" t="s">
        <v>33</v>
      </c>
      <c r="B32" s="2" t="s">
        <v>67</v>
      </c>
      <c r="C32" s="2" t="s">
        <v>76</v>
      </c>
      <c r="D32" s="2" t="s">
        <v>77</v>
      </c>
      <c r="E32" s="2">
        <v>0</v>
      </c>
      <c r="F32" s="2">
        <v>0</v>
      </c>
      <c r="G32" s="1">
        <v>0</v>
      </c>
      <c r="H32" s="14" t="s">
        <v>99</v>
      </c>
      <c r="I32" s="15" t="s">
        <v>100</v>
      </c>
      <c r="J32" s="1">
        <v>0</v>
      </c>
      <c r="K32" s="1">
        <v>0</v>
      </c>
      <c r="L32" s="18">
        <f t="shared" si="2"/>
        <v>2800000</v>
      </c>
      <c r="M32" s="26">
        <v>70000</v>
      </c>
      <c r="N32" s="1"/>
      <c r="O32" s="1"/>
      <c r="P32" s="1"/>
      <c r="Q32" s="1"/>
      <c r="R32" s="1"/>
      <c r="S32" s="1"/>
      <c r="T32" s="1"/>
      <c r="U32" s="1">
        <v>780000</v>
      </c>
      <c r="V32" s="1"/>
      <c r="W32" s="1"/>
      <c r="X32" s="1">
        <v>200000</v>
      </c>
      <c r="Y32" s="7"/>
      <c r="Z32" s="1">
        <v>0</v>
      </c>
      <c r="AA32" s="1"/>
      <c r="AB32" s="1">
        <v>180000</v>
      </c>
      <c r="AC32" s="1"/>
      <c r="AD32" s="1"/>
      <c r="AE32" s="16">
        <f t="shared" si="0"/>
        <v>3670000</v>
      </c>
    </row>
    <row r="33" spans="1:32" ht="31.95" customHeight="1" x14ac:dyDescent="0.3">
      <c r="A33" s="2" t="s">
        <v>33</v>
      </c>
      <c r="B33" s="2" t="s">
        <v>67</v>
      </c>
      <c r="C33" s="2" t="s">
        <v>78</v>
      </c>
      <c r="D33" s="2" t="s">
        <v>79</v>
      </c>
      <c r="E33" s="2">
        <v>0</v>
      </c>
      <c r="F33" s="2">
        <v>0</v>
      </c>
      <c r="G33" s="1">
        <v>0</v>
      </c>
      <c r="H33" s="9" t="s">
        <v>99</v>
      </c>
      <c r="I33" s="15" t="s">
        <v>100</v>
      </c>
      <c r="J33" s="1">
        <v>0</v>
      </c>
      <c r="K33" s="1">
        <v>0</v>
      </c>
      <c r="L33" s="31">
        <v>0</v>
      </c>
      <c r="M33" s="30">
        <v>70000</v>
      </c>
      <c r="N33" s="1">
        <v>260000</v>
      </c>
      <c r="O33" s="1">
        <v>800000</v>
      </c>
      <c r="P33" s="1"/>
      <c r="Q33" s="1"/>
      <c r="R33" s="1"/>
      <c r="S33" s="1"/>
      <c r="T33" s="1"/>
      <c r="U33" s="1">
        <v>780000</v>
      </c>
      <c r="V33" s="1"/>
      <c r="W33" s="1"/>
      <c r="X33" s="1"/>
      <c r="Y33" s="7"/>
      <c r="Z33" s="1">
        <v>60000</v>
      </c>
      <c r="AA33" s="1"/>
      <c r="AB33" s="1">
        <v>60000</v>
      </c>
      <c r="AC33" s="1"/>
      <c r="AD33" s="1"/>
      <c r="AE33" s="16">
        <f t="shared" si="0"/>
        <v>1790000</v>
      </c>
    </row>
    <row r="34" spans="1:32" ht="31.95" customHeight="1" x14ac:dyDescent="0.3">
      <c r="A34" s="2" t="s">
        <v>33</v>
      </c>
      <c r="B34" s="2" t="s">
        <v>67</v>
      </c>
      <c r="C34" s="2" t="s">
        <v>80</v>
      </c>
      <c r="D34" s="2" t="s">
        <v>81</v>
      </c>
      <c r="E34" s="2">
        <v>0</v>
      </c>
      <c r="F34" s="2">
        <v>0</v>
      </c>
      <c r="G34" s="1">
        <v>0</v>
      </c>
      <c r="H34" s="14" t="s">
        <v>99</v>
      </c>
      <c r="I34" s="15" t="s">
        <v>100</v>
      </c>
      <c r="J34" s="1">
        <v>0</v>
      </c>
      <c r="K34" s="1">
        <v>0</v>
      </c>
      <c r="L34" s="18">
        <f t="shared" si="2"/>
        <v>2800000</v>
      </c>
      <c r="M34" s="1">
        <v>70000</v>
      </c>
      <c r="N34" s="1">
        <v>260000</v>
      </c>
      <c r="O34" s="1">
        <v>800000</v>
      </c>
      <c r="P34" s="1"/>
      <c r="Q34" s="1"/>
      <c r="R34" s="1"/>
      <c r="S34" s="1"/>
      <c r="T34" s="1"/>
      <c r="U34" s="1">
        <v>780000</v>
      </c>
      <c r="V34" s="1"/>
      <c r="W34" s="1"/>
      <c r="X34" s="1">
        <v>200000</v>
      </c>
      <c r="Y34" s="7"/>
      <c r="Z34" s="1">
        <v>60000</v>
      </c>
      <c r="AA34" s="1"/>
      <c r="AB34" s="1">
        <v>180000</v>
      </c>
      <c r="AC34" s="1"/>
      <c r="AD34" s="1"/>
      <c r="AE34" s="16">
        <f t="shared" si="0"/>
        <v>4670000</v>
      </c>
    </row>
    <row r="35" spans="1:32" ht="31.95" customHeight="1" x14ac:dyDescent="0.3">
      <c r="A35" s="2" t="s">
        <v>33</v>
      </c>
      <c r="B35" s="2" t="s">
        <v>67</v>
      </c>
      <c r="C35" s="2" t="s">
        <v>82</v>
      </c>
      <c r="D35" s="2" t="s">
        <v>83</v>
      </c>
      <c r="E35" s="2">
        <v>0</v>
      </c>
      <c r="F35" s="2">
        <v>0</v>
      </c>
      <c r="G35" s="1">
        <v>0</v>
      </c>
      <c r="H35" s="9" t="s">
        <v>99</v>
      </c>
      <c r="I35" s="15" t="s">
        <v>100</v>
      </c>
      <c r="J35" s="1">
        <v>0</v>
      </c>
      <c r="K35" s="1">
        <v>0</v>
      </c>
      <c r="L35" s="18">
        <f t="shared" si="2"/>
        <v>2800000</v>
      </c>
      <c r="M35" s="1">
        <v>70000</v>
      </c>
      <c r="N35" s="1"/>
      <c r="O35" s="1"/>
      <c r="P35" s="1"/>
      <c r="Q35" s="1"/>
      <c r="R35" s="1"/>
      <c r="S35" s="1"/>
      <c r="T35" s="1"/>
      <c r="U35" s="1">
        <v>780000</v>
      </c>
      <c r="V35" s="1"/>
      <c r="W35" s="1"/>
      <c r="X35" s="1"/>
      <c r="Y35" s="7"/>
      <c r="Z35" s="1">
        <v>0</v>
      </c>
      <c r="AA35" s="1"/>
      <c r="AB35" s="1">
        <v>180000</v>
      </c>
      <c r="AC35" s="1"/>
      <c r="AD35" s="1"/>
      <c r="AE35" s="16">
        <f t="shared" si="0"/>
        <v>3470000</v>
      </c>
    </row>
    <row r="36" spans="1:32" ht="31.95" customHeight="1" x14ac:dyDescent="0.3">
      <c r="A36" s="2" t="s">
        <v>33</v>
      </c>
      <c r="B36" s="2" t="s">
        <v>67</v>
      </c>
      <c r="C36" s="2" t="s">
        <v>84</v>
      </c>
      <c r="D36" s="2" t="s">
        <v>85</v>
      </c>
      <c r="E36" s="2">
        <v>0</v>
      </c>
      <c r="F36" s="2">
        <v>0</v>
      </c>
      <c r="G36" s="1">
        <v>0</v>
      </c>
      <c r="H36" s="14" t="s">
        <v>99</v>
      </c>
      <c r="I36" s="15" t="s">
        <v>100</v>
      </c>
      <c r="J36" s="1">
        <v>0</v>
      </c>
      <c r="K36" s="1">
        <v>0</v>
      </c>
      <c r="L36" s="18">
        <f t="shared" si="2"/>
        <v>2800000</v>
      </c>
      <c r="M36" s="1">
        <v>70000</v>
      </c>
      <c r="N36" s="1">
        <v>260000</v>
      </c>
      <c r="O36" s="1"/>
      <c r="P36" s="1">
        <v>800000</v>
      </c>
      <c r="Q36" s="1"/>
      <c r="R36" s="1"/>
      <c r="S36" s="1"/>
      <c r="T36" s="1"/>
      <c r="U36" s="1">
        <v>780000</v>
      </c>
      <c r="V36" s="1"/>
      <c r="W36" s="1"/>
      <c r="X36" s="1"/>
      <c r="Y36" s="7"/>
      <c r="Z36" s="1">
        <v>0</v>
      </c>
      <c r="AA36" s="1"/>
      <c r="AB36" s="1">
        <v>0</v>
      </c>
      <c r="AC36" s="1"/>
      <c r="AD36" s="1"/>
      <c r="AE36" s="16">
        <f t="shared" si="0"/>
        <v>4710000</v>
      </c>
    </row>
    <row r="37" spans="1:32" ht="31.95" customHeight="1" x14ac:dyDescent="0.3">
      <c r="A37" s="2" t="s">
        <v>33</v>
      </c>
      <c r="B37" s="2" t="s">
        <v>67</v>
      </c>
      <c r="C37" s="2" t="s">
        <v>86</v>
      </c>
      <c r="D37" s="2" t="s">
        <v>87</v>
      </c>
      <c r="E37" s="2">
        <v>0</v>
      </c>
      <c r="F37" s="2">
        <v>0</v>
      </c>
      <c r="G37" s="1">
        <v>0</v>
      </c>
      <c r="H37" s="9" t="s">
        <v>99</v>
      </c>
      <c r="I37" s="15" t="s">
        <v>100</v>
      </c>
      <c r="J37" s="1">
        <v>0</v>
      </c>
      <c r="K37" s="1">
        <v>0</v>
      </c>
      <c r="L37" s="18">
        <f t="shared" si="2"/>
        <v>2800000</v>
      </c>
      <c r="M37" s="1">
        <v>70000</v>
      </c>
      <c r="N37" s="1"/>
      <c r="O37" s="1"/>
      <c r="P37" s="1">
        <v>600000</v>
      </c>
      <c r="Q37" s="1"/>
      <c r="R37" s="1"/>
      <c r="S37" s="1"/>
      <c r="T37" s="1"/>
      <c r="U37" s="1">
        <v>780000</v>
      </c>
      <c r="V37" s="1"/>
      <c r="W37" s="1"/>
      <c r="X37" s="1">
        <v>200000</v>
      </c>
      <c r="Y37" s="7"/>
      <c r="Z37" s="1">
        <v>0</v>
      </c>
      <c r="AA37" s="1"/>
      <c r="AB37" s="1">
        <v>60000</v>
      </c>
      <c r="AC37" s="1"/>
      <c r="AD37" s="1"/>
      <c r="AE37" s="16">
        <f t="shared" si="0"/>
        <v>4390000</v>
      </c>
    </row>
    <row r="38" spans="1:32" ht="31.95" customHeight="1" x14ac:dyDescent="0.3">
      <c r="A38" s="2" t="s">
        <v>33</v>
      </c>
      <c r="B38" s="2" t="s">
        <v>67</v>
      </c>
      <c r="C38" s="2" t="s">
        <v>88</v>
      </c>
      <c r="D38" s="2" t="s">
        <v>89</v>
      </c>
      <c r="E38" s="2">
        <v>0</v>
      </c>
      <c r="F38" s="2">
        <v>0</v>
      </c>
      <c r="G38" s="1">
        <v>0</v>
      </c>
      <c r="H38" s="14" t="s">
        <v>99</v>
      </c>
      <c r="I38" s="15" t="s">
        <v>100</v>
      </c>
      <c r="J38" s="1">
        <v>0</v>
      </c>
      <c r="K38" s="1">
        <v>0</v>
      </c>
      <c r="L38" s="18">
        <f t="shared" si="2"/>
        <v>2800000</v>
      </c>
      <c r="M38" s="1">
        <v>70000</v>
      </c>
      <c r="N38" s="1"/>
      <c r="O38" s="1"/>
      <c r="P38" s="1"/>
      <c r="Q38" s="1"/>
      <c r="R38" s="1"/>
      <c r="S38" s="1"/>
      <c r="T38" s="1"/>
      <c r="U38" s="1">
        <v>780000</v>
      </c>
      <c r="V38" s="1"/>
      <c r="W38" s="1"/>
      <c r="X38" s="1">
        <v>200000</v>
      </c>
      <c r="Y38" s="7"/>
      <c r="Z38" s="1">
        <v>0</v>
      </c>
      <c r="AA38" s="1"/>
      <c r="AB38" s="1">
        <v>60000</v>
      </c>
      <c r="AC38" s="1"/>
      <c r="AD38" s="1"/>
      <c r="AE38" s="16">
        <f t="shared" si="0"/>
        <v>3790000</v>
      </c>
    </row>
    <row r="39" spans="1:32" ht="31.95" customHeight="1" x14ac:dyDescent="0.3">
      <c r="A39" s="2" t="s">
        <v>33</v>
      </c>
      <c r="B39" s="2" t="s">
        <v>67</v>
      </c>
      <c r="C39" s="2" t="s">
        <v>90</v>
      </c>
      <c r="D39" s="2" t="s">
        <v>91</v>
      </c>
      <c r="E39" s="2">
        <v>0</v>
      </c>
      <c r="F39" s="2">
        <v>0</v>
      </c>
      <c r="G39" s="1">
        <v>0</v>
      </c>
      <c r="H39" s="9" t="s">
        <v>99</v>
      </c>
      <c r="I39" s="15" t="s">
        <v>100</v>
      </c>
      <c r="J39" s="1">
        <v>0</v>
      </c>
      <c r="K39" s="1">
        <v>0</v>
      </c>
      <c r="L39" s="19">
        <v>350000</v>
      </c>
      <c r="M39" s="1">
        <v>0</v>
      </c>
      <c r="N39" s="1"/>
      <c r="O39" s="1"/>
      <c r="P39" s="1"/>
      <c r="Q39" s="1">
        <v>2340000</v>
      </c>
      <c r="R39" s="1"/>
      <c r="S39" s="1"/>
      <c r="T39" s="1"/>
      <c r="U39" s="1">
        <v>780000</v>
      </c>
      <c r="V39" s="1"/>
      <c r="W39" s="1"/>
      <c r="X39" s="1"/>
      <c r="Y39" s="7"/>
      <c r="Z39" s="1">
        <v>0</v>
      </c>
      <c r="AA39" s="1"/>
      <c r="AB39" s="1">
        <v>210000</v>
      </c>
      <c r="AC39" s="1"/>
      <c r="AD39" s="1"/>
      <c r="AE39" s="16">
        <f t="shared" si="0"/>
        <v>3260000</v>
      </c>
    </row>
    <row r="40" spans="1:32" ht="31.95" customHeight="1" x14ac:dyDescent="0.3">
      <c r="A40" s="2" t="s">
        <v>33</v>
      </c>
      <c r="B40" s="2" t="s">
        <v>67</v>
      </c>
      <c r="C40" s="2" t="s">
        <v>92</v>
      </c>
      <c r="D40" s="2" t="s">
        <v>93</v>
      </c>
      <c r="E40" s="2">
        <v>0</v>
      </c>
      <c r="F40" s="2">
        <v>0</v>
      </c>
      <c r="G40" s="1">
        <v>0</v>
      </c>
      <c r="H40" s="14" t="s">
        <v>99</v>
      </c>
      <c r="I40" s="15" t="s">
        <v>100</v>
      </c>
      <c r="J40" s="1">
        <v>0</v>
      </c>
      <c r="K40" s="1">
        <v>0</v>
      </c>
      <c r="L40" s="18">
        <v>1000000</v>
      </c>
      <c r="M40" s="1">
        <v>0</v>
      </c>
      <c r="N40" s="1"/>
      <c r="O40" s="1"/>
      <c r="P40" s="1"/>
      <c r="Q40" s="1"/>
      <c r="R40" s="1"/>
      <c r="S40" s="1"/>
      <c r="T40" s="1"/>
      <c r="U40" s="1">
        <v>780000</v>
      </c>
      <c r="V40" s="1"/>
      <c r="W40" s="1"/>
      <c r="X40" s="1"/>
      <c r="Y40" s="7"/>
      <c r="Z40" s="1">
        <v>0</v>
      </c>
      <c r="AA40" s="1"/>
      <c r="AB40" s="1">
        <v>150000</v>
      </c>
      <c r="AC40" s="1"/>
      <c r="AD40" s="1"/>
      <c r="AE40" s="16">
        <f t="shared" si="0"/>
        <v>1630000</v>
      </c>
    </row>
    <row r="41" spans="1:32" ht="31.95" customHeight="1" x14ac:dyDescent="0.3">
      <c r="A41" s="2" t="s">
        <v>33</v>
      </c>
      <c r="B41" s="2" t="s">
        <v>67</v>
      </c>
      <c r="C41" s="2" t="s">
        <v>94</v>
      </c>
      <c r="D41" s="2" t="s">
        <v>95</v>
      </c>
      <c r="E41" s="2">
        <v>0</v>
      </c>
      <c r="F41" s="2">
        <v>0</v>
      </c>
      <c r="G41" s="1">
        <v>0</v>
      </c>
      <c r="H41" s="9" t="s">
        <v>99</v>
      </c>
      <c r="I41" s="15" t="s">
        <v>100</v>
      </c>
      <c r="J41" s="1">
        <v>0</v>
      </c>
      <c r="K41" s="1">
        <v>0</v>
      </c>
      <c r="L41" s="40">
        <v>0</v>
      </c>
      <c r="M41" s="1">
        <v>70000</v>
      </c>
      <c r="N41" s="1"/>
      <c r="O41" s="1"/>
      <c r="P41" s="1"/>
      <c r="Q41" s="1"/>
      <c r="R41" s="1"/>
      <c r="S41" s="1"/>
      <c r="T41" s="1"/>
      <c r="U41" s="1">
        <v>780000</v>
      </c>
      <c r="V41" s="1"/>
      <c r="W41" s="1"/>
      <c r="X41" s="1">
        <v>200000</v>
      </c>
      <c r="Y41" s="7"/>
      <c r="Z41" s="1">
        <v>0</v>
      </c>
      <c r="AA41" s="1"/>
      <c r="AB41" s="1">
        <v>0</v>
      </c>
      <c r="AC41" s="1"/>
      <c r="AD41" s="1"/>
      <c r="AE41" s="16">
        <f t="shared" si="0"/>
        <v>1050000</v>
      </c>
    </row>
    <row r="42" spans="1:32" ht="31.95" customHeight="1" x14ac:dyDescent="0.3">
      <c r="A42" s="2" t="s">
        <v>33</v>
      </c>
      <c r="B42" s="2" t="s">
        <v>67</v>
      </c>
      <c r="C42" s="2" t="s">
        <v>96</v>
      </c>
      <c r="D42" s="2" t="s">
        <v>97</v>
      </c>
      <c r="E42" s="2">
        <v>0</v>
      </c>
      <c r="F42" s="2">
        <v>0</v>
      </c>
      <c r="G42" s="1">
        <v>0</v>
      </c>
      <c r="H42" s="14" t="s">
        <v>99</v>
      </c>
      <c r="I42" s="15" t="s">
        <v>100</v>
      </c>
      <c r="J42" s="1">
        <v>0</v>
      </c>
      <c r="K42" s="1">
        <v>0</v>
      </c>
      <c r="L42" s="27">
        <v>0</v>
      </c>
      <c r="M42" s="1">
        <v>70000</v>
      </c>
      <c r="N42" s="1"/>
      <c r="O42" s="1"/>
      <c r="P42" s="1"/>
      <c r="Q42" s="1"/>
      <c r="R42" s="1"/>
      <c r="S42" s="1"/>
      <c r="T42" s="1"/>
      <c r="U42" s="1">
        <v>780000</v>
      </c>
      <c r="V42" s="1"/>
      <c r="W42" s="1"/>
      <c r="X42" s="1"/>
      <c r="Y42" s="7"/>
      <c r="Z42" s="1">
        <v>0</v>
      </c>
      <c r="AA42" s="1"/>
      <c r="AB42" s="1">
        <v>90000</v>
      </c>
      <c r="AC42" s="1"/>
      <c r="AD42" s="1"/>
      <c r="AE42" s="16">
        <f t="shared" si="0"/>
        <v>760000</v>
      </c>
    </row>
    <row r="43" spans="1:32" ht="31.95" customHeight="1" x14ac:dyDescent="0.3">
      <c r="A43" s="2" t="s">
        <v>33</v>
      </c>
      <c r="B43" s="2" t="s">
        <v>67</v>
      </c>
      <c r="C43" s="22" t="s">
        <v>113</v>
      </c>
      <c r="D43" s="23" t="s">
        <v>117</v>
      </c>
      <c r="E43" s="13"/>
      <c r="F43" s="13"/>
      <c r="G43" s="12"/>
      <c r="H43" s="9" t="s">
        <v>99</v>
      </c>
      <c r="I43" s="15" t="s">
        <v>100</v>
      </c>
      <c r="J43" s="12"/>
      <c r="K43" s="12"/>
      <c r="L43" s="41">
        <f>3500000*0.85</f>
        <v>2975000</v>
      </c>
      <c r="M43" s="12">
        <v>70000</v>
      </c>
      <c r="N43" s="12"/>
      <c r="O43" s="12"/>
      <c r="P43" s="12"/>
      <c r="Q43" s="12"/>
      <c r="R43" s="12"/>
      <c r="S43" s="12"/>
      <c r="T43" s="12"/>
      <c r="U43" s="12">
        <v>780000</v>
      </c>
      <c r="V43" s="12"/>
      <c r="W43" s="12"/>
      <c r="X43" s="12"/>
      <c r="Y43" s="11"/>
      <c r="Z43" s="12">
        <v>110000</v>
      </c>
      <c r="AA43" s="12"/>
      <c r="AB43" s="12">
        <v>60000</v>
      </c>
      <c r="AC43" s="12"/>
      <c r="AD43" s="12"/>
      <c r="AE43" s="16">
        <f t="shared" si="0"/>
        <v>3655000</v>
      </c>
    </row>
    <row r="44" spans="1:32" ht="31.95" customHeight="1" x14ac:dyDescent="0.3">
      <c r="A44" s="2" t="s">
        <v>33</v>
      </c>
      <c r="B44" s="2" t="s">
        <v>67</v>
      </c>
      <c r="C44" s="22" t="s">
        <v>114</v>
      </c>
      <c r="D44" s="23" t="s">
        <v>118</v>
      </c>
      <c r="E44" s="13"/>
      <c r="F44" s="13"/>
      <c r="G44" s="12"/>
      <c r="H44" s="14" t="s">
        <v>99</v>
      </c>
      <c r="I44" s="15" t="s">
        <v>100</v>
      </c>
      <c r="J44" s="12"/>
      <c r="K44" s="12"/>
      <c r="L44" s="42">
        <v>2450000</v>
      </c>
      <c r="M44" s="12">
        <v>70000</v>
      </c>
      <c r="N44" s="12">
        <v>260000</v>
      </c>
      <c r="O44" s="12"/>
      <c r="P44" s="12"/>
      <c r="Q44" s="12"/>
      <c r="R44" s="12"/>
      <c r="S44" s="12"/>
      <c r="T44" s="12"/>
      <c r="U44" s="12">
        <v>780000</v>
      </c>
      <c r="V44" s="12"/>
      <c r="W44" s="12"/>
      <c r="X44" s="12"/>
      <c r="Y44" s="11"/>
      <c r="Z44" s="12">
        <v>60000</v>
      </c>
      <c r="AA44" s="12"/>
      <c r="AB44" s="12">
        <v>90000</v>
      </c>
      <c r="AC44" s="12"/>
      <c r="AD44" s="12"/>
      <c r="AE44" s="16">
        <f t="shared" si="0"/>
        <v>3410000</v>
      </c>
    </row>
    <row r="45" spans="1:32" ht="31.95" customHeight="1" x14ac:dyDescent="0.3">
      <c r="A45" s="2" t="s">
        <v>33</v>
      </c>
      <c r="B45" s="2" t="s">
        <v>67</v>
      </c>
      <c r="C45" s="22" t="s">
        <v>115</v>
      </c>
      <c r="D45" s="23" t="s">
        <v>120</v>
      </c>
      <c r="E45" s="13"/>
      <c r="F45" s="13"/>
      <c r="G45" s="12"/>
      <c r="H45" s="9" t="s">
        <v>99</v>
      </c>
      <c r="I45" s="15" t="s">
        <v>100</v>
      </c>
      <c r="J45" s="12"/>
      <c r="K45" s="12"/>
      <c r="L45" s="42">
        <v>2450000</v>
      </c>
      <c r="M45" s="12">
        <v>70000</v>
      </c>
      <c r="N45" s="12"/>
      <c r="O45" s="12"/>
      <c r="P45" s="12"/>
      <c r="Q45" s="12"/>
      <c r="R45" s="12"/>
      <c r="S45" s="12"/>
      <c r="T45" s="12"/>
      <c r="U45" s="12">
        <v>780000</v>
      </c>
      <c r="V45" s="12"/>
      <c r="W45" s="12"/>
      <c r="X45" s="12"/>
      <c r="Y45" s="11"/>
      <c r="Z45" s="12">
        <v>0</v>
      </c>
      <c r="AA45" s="12"/>
      <c r="AB45" s="12">
        <v>30000</v>
      </c>
      <c r="AC45" s="12"/>
      <c r="AD45" s="12"/>
      <c r="AE45" s="16">
        <f t="shared" si="0"/>
        <v>3270000</v>
      </c>
    </row>
    <row r="46" spans="1:32" ht="31.95" customHeight="1" x14ac:dyDescent="0.3">
      <c r="A46" s="2" t="s">
        <v>33</v>
      </c>
      <c r="B46" s="2" t="s">
        <v>67</v>
      </c>
      <c r="C46" s="22" t="s">
        <v>116</v>
      </c>
      <c r="D46" s="23" t="s">
        <v>119</v>
      </c>
      <c r="E46" s="13"/>
      <c r="F46" s="13"/>
      <c r="G46" s="12"/>
      <c r="H46" s="14" t="s">
        <v>99</v>
      </c>
      <c r="I46" s="15" t="s">
        <v>100</v>
      </c>
      <c r="J46" s="12"/>
      <c r="K46" s="12"/>
      <c r="L46" s="42">
        <f>3400000*0.8</f>
        <v>2720000</v>
      </c>
      <c r="M46" s="12"/>
      <c r="N46" s="12"/>
      <c r="O46" s="12"/>
      <c r="P46" s="12"/>
      <c r="Q46" s="12"/>
      <c r="R46" s="12"/>
      <c r="S46" s="12"/>
      <c r="T46" s="12"/>
      <c r="U46" s="12">
        <v>780000</v>
      </c>
      <c r="V46" s="12"/>
      <c r="W46" s="12"/>
      <c r="X46" s="12"/>
      <c r="Y46" s="11"/>
      <c r="Z46" s="12">
        <v>0</v>
      </c>
      <c r="AA46" s="12"/>
      <c r="AB46" s="12">
        <v>180000</v>
      </c>
      <c r="AC46" s="12"/>
      <c r="AD46" s="12"/>
      <c r="AE46" s="16">
        <f t="shared" si="0"/>
        <v>3320000</v>
      </c>
      <c r="AF46" s="24"/>
    </row>
    <row r="47" spans="1:32" ht="18" x14ac:dyDescent="0.3">
      <c r="Y47" s="7"/>
    </row>
  </sheetData>
  <mergeCells count="15">
    <mergeCell ref="A1:AD1"/>
    <mergeCell ref="A2:AD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D4"/>
  </mergeCells>
  <phoneticPr fontId="15" type="noConversion"/>
  <hyperlinks>
    <hyperlink ref="D8" r:id="rId1" display="https://hocphi.tingee.vn/student/list" xr:uid="{F2F7AE46-8F89-4125-BD82-D0AA386994D7}"/>
    <hyperlink ref="D22" r:id="rId2" display="https://hocphi.tingee.vn/student/list" xr:uid="{76307383-EA59-4BB4-8C13-2CD18A34AC3C}"/>
    <hyperlink ref="D24" r:id="rId3" display="https://hocphi.tingee.vn/student/list" xr:uid="{5782BD1E-FF30-4CFB-8EF5-4C8AC80F3A78}"/>
    <hyperlink ref="D25" r:id="rId4" display="https://hocphi.tingee.vn/student/list" xr:uid="{12824DC9-3C8B-4696-A2EE-7DDB3BEAADCC}"/>
    <hyperlink ref="D26" r:id="rId5" display="https://hocphi.tingee.vn/student/list" xr:uid="{D151AC57-7AB0-4F8A-9101-E676C4679199}"/>
    <hyperlink ref="D28" r:id="rId6" display="https://hocphi.tingee.vn/student/list" xr:uid="{46B7BC84-58F9-41F6-91B2-4489EDF1B992}"/>
    <hyperlink ref="D43" r:id="rId7" display="https://hocphi.tingee.vn/student/list" xr:uid="{3C3996DE-15EE-4078-99E3-4CB36699F6DE}"/>
    <hyperlink ref="D44" r:id="rId8" display="https://hocphi.tingee.vn/student/list" xr:uid="{98CBE0FF-DE23-49BF-BD17-1F049D80A509}"/>
    <hyperlink ref="D45" r:id="rId9" display="https://hocphi.tingee.vn/student/list" xr:uid="{D23D42FF-886F-4472-9EE7-3CA8AE7FC5D6}"/>
    <hyperlink ref="D46" r:id="rId10" display="https://hocphi.tingee.vn/student/list" xr:uid="{C8635F72-7EB2-49D8-8CDC-6B360664787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Mai Anh</cp:lastModifiedBy>
  <dcterms:created xsi:type="dcterms:W3CDTF">2024-10-03T04:58:25Z</dcterms:created>
  <dcterms:modified xsi:type="dcterms:W3CDTF">2024-12-05T04:16:15Z</dcterms:modified>
</cp:coreProperties>
</file>